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2120" windowHeight="6945" tabRatio="821" activeTab="4"/>
  </bookViews>
  <sheets>
    <sheet name="340 нагл.пособ." sheetId="1" r:id="rId1"/>
    <sheet name="340 канц., хоз." sheetId="2" r:id="rId2"/>
    <sheet name="340 медик." sheetId="3" r:id="rId3"/>
    <sheet name="340 свод" sheetId="4" r:id="rId4"/>
    <sheet name="310 учеб." sheetId="5" r:id="rId5"/>
    <sheet name="310 проч." sheetId="6" r:id="rId6"/>
    <sheet name="310 свод" sheetId="7" r:id="rId7"/>
    <sheet name="300" sheetId="8" r:id="rId8"/>
    <sheet name="290" sheetId="9" r:id="rId9"/>
    <sheet name="226 прож." sheetId="10" r:id="rId10"/>
    <sheet name="226 экс." sheetId="11" r:id="rId11"/>
    <sheet name="226 внешт." sheetId="12" r:id="rId12"/>
    <sheet name="226 свод" sheetId="13" r:id="rId13"/>
    <sheet name="225 трансп." sheetId="14" r:id="rId14"/>
    <sheet name="225 внешт." sheetId="15" r:id="rId15"/>
    <sheet name="225 свод" sheetId="16" r:id="rId16"/>
    <sheet name="224" sheetId="17" r:id="rId17"/>
    <sheet name="223" sheetId="18" r:id="rId18"/>
    <sheet name="222 проезд" sheetId="19" r:id="rId19"/>
    <sheet name="222 наем" sheetId="20" r:id="rId20"/>
    <sheet name="222 свод" sheetId="21" r:id="rId21"/>
    <sheet name="221" sheetId="22" r:id="rId22"/>
    <sheet name="221 расч." sheetId="23" r:id="rId23"/>
    <sheet name="220 свод" sheetId="24" r:id="rId24"/>
    <sheet name="213" sheetId="25" r:id="rId25"/>
    <sheet name="212 сут." sheetId="26" r:id="rId26"/>
    <sheet name="212 свод" sheetId="27" r:id="rId27"/>
    <sheet name="211" sheetId="28" r:id="rId28"/>
    <sheet name="210" sheetId="29" r:id="rId29"/>
  </sheets>
  <definedNames/>
  <calcPr fullCalcOnLoad="1"/>
</workbook>
</file>

<file path=xl/sharedStrings.xml><?xml version="1.0" encoding="utf-8"?>
<sst xmlns="http://schemas.openxmlformats.org/spreadsheetml/2006/main" count="550" uniqueCount="264">
  <si>
    <t xml:space="preserve">Бухгалтер </t>
  </si>
  <si>
    <t>суточные на командировки, служебные разъезды, курсы повышения квалификации</t>
  </si>
  <si>
    <t xml:space="preserve">Бухгалтер  </t>
  </si>
  <si>
    <r>
      <t xml:space="preserve">ПОДСТАТЬЯ </t>
    </r>
    <r>
      <rPr>
        <sz val="14"/>
        <rFont val="Times New Roman"/>
        <family val="1"/>
      </rPr>
      <t>213</t>
    </r>
  </si>
  <si>
    <t xml:space="preserve">НАЧИСЛЕНИЯ НА ОПЛАТУ ТРУДА </t>
  </si>
  <si>
    <t>ПРИОБРЕТЕНИЕ УСЛУГ</t>
  </si>
  <si>
    <t>Услуги связи</t>
  </si>
  <si>
    <t>Транспортные услуги</t>
  </si>
  <si>
    <t>подстатья 221</t>
  </si>
  <si>
    <t>подстатья 222</t>
  </si>
  <si>
    <t>подстатья 223</t>
  </si>
  <si>
    <t>подстатья 224</t>
  </si>
  <si>
    <t>подстатья 225</t>
  </si>
  <si>
    <t>Коммунальные услуги</t>
  </si>
  <si>
    <t>Арендная плата за пользование имуществом</t>
  </si>
  <si>
    <t>Услуги по содержанию имущества</t>
  </si>
  <si>
    <r>
      <t>руб.</t>
    </r>
    <r>
      <rPr>
        <i/>
        <vertAlign val="superscript"/>
        <sz val="12"/>
        <rFont val="Times New Roman"/>
        <family val="1"/>
      </rPr>
      <t xml:space="preserve">1 </t>
    </r>
    <r>
      <rPr>
        <i/>
        <sz val="12"/>
        <rFont val="Times New Roman"/>
        <family val="1"/>
      </rPr>
      <t>- по курсу ЦБ РФ на    г.</t>
    </r>
  </si>
  <si>
    <r>
      <t xml:space="preserve">ПОДСТАТЬЯ </t>
    </r>
    <r>
      <rPr>
        <sz val="14"/>
        <rFont val="Times New Roman"/>
        <family val="1"/>
      </rPr>
      <t>222</t>
    </r>
  </si>
  <si>
    <t>Наем транспортных средств</t>
  </si>
  <si>
    <t>Итого по статье 222:</t>
  </si>
  <si>
    <t>Кол-во, ед., час.</t>
  </si>
  <si>
    <r>
      <t xml:space="preserve">ПОДСТАТЬЯ </t>
    </r>
    <r>
      <rPr>
        <sz val="14"/>
        <rFont val="Times New Roman"/>
        <family val="1"/>
      </rPr>
      <t>222</t>
    </r>
  </si>
  <si>
    <t>проезд на командировки, служебные разъезды, курсы повышения квалификации</t>
  </si>
  <si>
    <t>Горячая вода:</t>
  </si>
  <si>
    <t>Гкал</t>
  </si>
  <si>
    <r>
      <t>ПОДСТАТЬЯ</t>
    </r>
    <r>
      <rPr>
        <sz val="14"/>
        <rFont val="Times New Roman"/>
        <family val="1"/>
      </rPr>
      <t xml:space="preserve"> 223</t>
    </r>
  </si>
  <si>
    <t>КОММУНАЛЬНЫЕ УСЛУГИ</t>
  </si>
  <si>
    <t>Электроэнергия:</t>
  </si>
  <si>
    <t xml:space="preserve">Дог. </t>
  </si>
  <si>
    <r>
      <t xml:space="preserve">ПОДСТАТЬЯ </t>
    </r>
    <r>
      <rPr>
        <sz val="14"/>
        <rFont val="Times New Roman"/>
        <family val="1"/>
      </rPr>
      <t>225</t>
    </r>
  </si>
  <si>
    <t>УСЛУГИ ПО СОДЕРЖАНИЮ ИМУЩЕСТВА</t>
  </si>
  <si>
    <t>Дог.  :</t>
  </si>
  <si>
    <r>
      <t>ПОДСТАТЬЯ</t>
    </r>
    <r>
      <rPr>
        <sz val="14"/>
        <rFont val="Times New Roman"/>
        <family val="1"/>
      </rPr>
      <t xml:space="preserve"> 226</t>
    </r>
  </si>
  <si>
    <t>ПРОЧИЕ УСЛУГИ</t>
  </si>
  <si>
    <r>
      <t xml:space="preserve">ПОДСТАТЬЯ </t>
    </r>
    <r>
      <rPr>
        <sz val="14"/>
        <rFont val="Times New Roman"/>
        <family val="1"/>
      </rPr>
      <t>226</t>
    </r>
  </si>
  <si>
    <t xml:space="preserve">Плата за сопровождение кассира с деньгами и документами: </t>
  </si>
  <si>
    <t>/</t>
  </si>
  <si>
    <t>Расходы на проживание по командировкам и курсам повышения квалификации (расчет прилагается)</t>
  </si>
  <si>
    <t>ПРОЧИЕ РАСХОДЫ</t>
  </si>
  <si>
    <t>проживание по командировкам, служебным разъездам, курсам повышения квалификации</t>
  </si>
  <si>
    <r>
      <t xml:space="preserve">ПОДСТАТЬЯ </t>
    </r>
    <r>
      <rPr>
        <sz val="14"/>
        <rFont val="Times New Roman"/>
        <family val="1"/>
      </rPr>
      <t>290</t>
    </r>
  </si>
  <si>
    <r>
      <t>СТАТЬЯ</t>
    </r>
    <r>
      <rPr>
        <sz val="14"/>
        <rFont val="Times New Roman"/>
        <family val="1"/>
      </rPr>
      <t xml:space="preserve"> 300</t>
    </r>
  </si>
  <si>
    <r>
      <t>СТАТЬЯ</t>
    </r>
    <r>
      <rPr>
        <sz val="14"/>
        <rFont val="Times New Roman"/>
        <family val="1"/>
      </rPr>
      <t xml:space="preserve"> 220</t>
    </r>
  </si>
  <si>
    <t>ПОСТУПЛЕНИЕ НЕФИНАНСОВЫХ АКТИВОВ</t>
  </si>
  <si>
    <t>подстатья 310</t>
  </si>
  <si>
    <t>подстатья 340</t>
  </si>
  <si>
    <t>Увеличение стоимости основных средств</t>
  </si>
  <si>
    <t>Увеличение стоимости материальных запасов</t>
  </si>
  <si>
    <r>
      <t xml:space="preserve">ПОДСТАТЬЯ </t>
    </r>
    <r>
      <rPr>
        <sz val="14"/>
        <rFont val="Times New Roman"/>
        <family val="1"/>
      </rPr>
      <t>225</t>
    </r>
  </si>
  <si>
    <t>Расходы на транспорт</t>
  </si>
  <si>
    <r>
      <t xml:space="preserve">ПОДСТАТЬЯ </t>
    </r>
    <r>
      <rPr>
        <sz val="14"/>
        <rFont val="Times New Roman"/>
        <family val="1"/>
      </rPr>
      <t>310</t>
    </r>
  </si>
  <si>
    <t>УВЕЛИЧЕНИЕ СТОИМОСТИ ОСНОВНЫХ СРЕДСТВ</t>
  </si>
  <si>
    <r>
      <t>ПОДСТАТЬЯ</t>
    </r>
    <r>
      <rPr>
        <sz val="14"/>
        <rFont val="Times New Roman"/>
        <family val="1"/>
      </rPr>
      <t xml:space="preserve"> 310</t>
    </r>
  </si>
  <si>
    <r>
      <t xml:space="preserve">ПОДСТАТЬЯ </t>
    </r>
    <r>
      <rPr>
        <sz val="14"/>
        <rFont val="Times New Roman"/>
        <family val="1"/>
      </rPr>
      <t>340</t>
    </r>
  </si>
  <si>
    <t>УВЕЛИЧЕНИЕ СТОИМОСТИ МАТЕРИАЛЬНЫХ ЗАПАСОВ</t>
  </si>
  <si>
    <t>Расходы на медикаменты, перевязочные средства и прочие лечебные расходы</t>
  </si>
  <si>
    <t>МЕДИКАМЕНТЫ, ПЕРЕВЯЗОЧНЫЕ СРЕДСТВА</t>
  </si>
  <si>
    <t>И ПРОЧИЕ ЛЕЧЕБНЫЕ РАСХОДЫ</t>
  </si>
  <si>
    <t>№</t>
  </si>
  <si>
    <t>Наименование</t>
  </si>
  <si>
    <t>Ед.изм.</t>
  </si>
  <si>
    <t>Кол-во</t>
  </si>
  <si>
    <t>Цена, руб.</t>
  </si>
  <si>
    <t>Сумма, руб.</t>
  </si>
  <si>
    <t>шт.</t>
  </si>
  <si>
    <t>Итого:</t>
  </si>
  <si>
    <t>Директор</t>
  </si>
  <si>
    <t>№ п/п</t>
  </si>
  <si>
    <t>ИТОГО:</t>
  </si>
  <si>
    <t>комп.</t>
  </si>
  <si>
    <t>Кол-во дней</t>
  </si>
  <si>
    <t>Кол-во чел.</t>
  </si>
  <si>
    <t>Проживание (до 550,0 руб.), руб.</t>
  </si>
  <si>
    <t>Проезд, руб.</t>
  </si>
  <si>
    <t>Итого за 1 квартал:</t>
  </si>
  <si>
    <t>Итого за 2 квартал:</t>
  </si>
  <si>
    <t>Итого за 3 квартал:</t>
  </si>
  <si>
    <t>Итого за 4 квартал:</t>
  </si>
  <si>
    <t>(СВОД)</t>
  </si>
  <si>
    <t>Экскурсии</t>
  </si>
  <si>
    <t>Кол-во экскурсий</t>
  </si>
  <si>
    <t>Учебная, художественная и методическая литература</t>
  </si>
  <si>
    <t>Кол-во по классам</t>
  </si>
  <si>
    <t>Кол-во всего</t>
  </si>
  <si>
    <t xml:space="preserve">Директор </t>
  </si>
  <si>
    <t>Страховой тариф на обязательное социальное страхование от несчастных случаев на производстве и профессиональных заболеваний (0,2 %)</t>
  </si>
  <si>
    <t>руб.</t>
  </si>
  <si>
    <t>ТРАНСПОРТНЫЕ УСЛУГИ</t>
  </si>
  <si>
    <t>Вид работы</t>
  </si>
  <si>
    <t>Кол-во, ед.</t>
  </si>
  <si>
    <t>Стоимость, руб.</t>
  </si>
  <si>
    <t>кол-во мин. в год</t>
  </si>
  <si>
    <t>тариф за 1 мин., руб.</t>
  </si>
  <si>
    <t>сумма в год, руб.</t>
  </si>
  <si>
    <t>кол-во осн.+осн. с доп. тел.</t>
  </si>
  <si>
    <t>транзит</t>
  </si>
  <si>
    <t>бронь</t>
  </si>
  <si>
    <t>мини АТС</t>
  </si>
  <si>
    <t>тариф за абон.плату, руб.</t>
  </si>
  <si>
    <t>тариф за транзит, руб.</t>
  </si>
  <si>
    <t>тариф за бронь, руб.</t>
  </si>
  <si>
    <t>тариф за тех.обслуж., руб.</t>
  </si>
  <si>
    <t>тариф по мини АТС</t>
  </si>
  <si>
    <t>кол-во междугород.мин. в мес.</t>
  </si>
  <si>
    <t>ст-ть мин. за междугород.разг, руб.</t>
  </si>
  <si>
    <t>ИТОГО, руб.</t>
  </si>
  <si>
    <t>Оплата услуг местной и междугородней телефонной связи (расшифровка прилагается)</t>
  </si>
  <si>
    <t>1. Вывоз мусора</t>
  </si>
  <si>
    <t>*</t>
  </si>
  <si>
    <t>куб.м.</t>
  </si>
  <si>
    <t>%</t>
  </si>
  <si>
    <t>НДС</t>
  </si>
  <si>
    <t>2. Дератизация и дезинфекция</t>
  </si>
  <si>
    <t>мес.</t>
  </si>
  <si>
    <t>3. Химчистка мягкой мебели:</t>
  </si>
  <si>
    <t>Квт</t>
  </si>
  <si>
    <t>Холодная вода:</t>
  </si>
  <si>
    <t>Спуск:</t>
  </si>
  <si>
    <t>Стоимость работ, руб.</t>
  </si>
  <si>
    <t>Наглядные пособия для учебных занятий</t>
  </si>
  <si>
    <t xml:space="preserve">Текущий ремонт автотранспорта (в т.ч. диагностика, шиномонтаж, развал схождение, балансировка и т.д.) </t>
  </si>
  <si>
    <t>Инструментальный контроль:</t>
  </si>
  <si>
    <t>легковые автомобили</t>
  </si>
  <si>
    <t>Наем автотранспорта для вспашки</t>
  </si>
  <si>
    <t>автобусы массой более 5 т (2 раза в год)</t>
  </si>
  <si>
    <t>Кол-во командировок</t>
  </si>
  <si>
    <t>Приобретение почтовых конвертов:</t>
  </si>
  <si>
    <t>Приобретение почтовых марок:</t>
  </si>
  <si>
    <t>полугодия</t>
  </si>
  <si>
    <t>Подключение к Глобальной сети Интернет:</t>
  </si>
  <si>
    <t>час.</t>
  </si>
  <si>
    <t>Оплата за электронную почту:</t>
  </si>
  <si>
    <t>у.е.</t>
  </si>
  <si>
    <r>
      <t>руб.</t>
    </r>
    <r>
      <rPr>
        <vertAlign val="superscript"/>
        <sz val="12"/>
        <rFont val="Times New Roman"/>
        <family val="1"/>
      </rPr>
      <t>1</t>
    </r>
  </si>
  <si>
    <t xml:space="preserve">раб.дней - </t>
  </si>
  <si>
    <t>- абон.плата за почтовый ящик</t>
  </si>
  <si>
    <t>час</t>
  </si>
  <si>
    <t>раб.дней-</t>
  </si>
  <si>
    <t>- оплата времени соединения</t>
  </si>
  <si>
    <t>Установка телефонов:</t>
  </si>
  <si>
    <t>аппарата</t>
  </si>
  <si>
    <t>чел.</t>
  </si>
  <si>
    <t xml:space="preserve">Обучение электро-теплотехнического персонала: </t>
  </si>
  <si>
    <t>Подписка на периодические издания (расшифровка прилагается)</t>
  </si>
  <si>
    <t>грузовые а/м от 3,5 т до 12 т</t>
  </si>
  <si>
    <t>Бухгалтер</t>
  </si>
  <si>
    <r>
      <t xml:space="preserve">СТАТЬЯ </t>
    </r>
    <r>
      <rPr>
        <sz val="14"/>
        <rFont val="Times New Roman"/>
        <family val="1"/>
      </rPr>
      <t>210</t>
    </r>
  </si>
  <si>
    <t>ОПЛАТА ТРУДА И НАЧИСЛЕНИЯ НА ОПЛАТУ ТРУДА</t>
  </si>
  <si>
    <t>подстатья 211</t>
  </si>
  <si>
    <t>подстатья 212</t>
  </si>
  <si>
    <t>подстатья 213</t>
  </si>
  <si>
    <t>Итого по статье 210:</t>
  </si>
  <si>
    <t>Заработная плата</t>
  </si>
  <si>
    <t>Прочие выплаты</t>
  </si>
  <si>
    <t>Начисления на оплату труда</t>
  </si>
  <si>
    <r>
      <t xml:space="preserve">ПОДСТАТЬЯ </t>
    </r>
    <r>
      <rPr>
        <sz val="14"/>
        <rFont val="Times New Roman"/>
        <family val="1"/>
      </rPr>
      <t>212</t>
    </r>
  </si>
  <si>
    <t>ПРОЧИЕ ВЫПЛАТЫ</t>
  </si>
  <si>
    <t>Итого по статье 212:</t>
  </si>
  <si>
    <t>по оплате по договорам гражданско-правового характера</t>
  </si>
  <si>
    <t xml:space="preserve">Бухгалтер      </t>
  </si>
  <si>
    <t>Расходы на суточные по командировкам и курсам повышения квалификации</t>
  </si>
  <si>
    <t>Компенсация педагогическим работникам на приобретение книгоиздательской продукции и периодических изданий</t>
  </si>
  <si>
    <t>Орг.взносы на семинары, курсы повышения квалификации</t>
  </si>
  <si>
    <t>раза</t>
  </si>
  <si>
    <t>Стоимость работ с учетом начислений (26,2%), руб.</t>
  </si>
  <si>
    <t>Оплата проезда по служебным командировкам и курсам повышения квалификации</t>
  </si>
  <si>
    <t>8. Ремонт отопительной системы (смета прилагается)</t>
  </si>
  <si>
    <t>9. Текущий ремонт оборудования (Дог. )</t>
  </si>
  <si>
    <t>10. Текущий ремонт помещений (смета прилагается)</t>
  </si>
  <si>
    <t>11. Расходы на ремонт транспорта, инструментальный контроль (расчет прилагается)</t>
  </si>
  <si>
    <t>подстатья 226</t>
  </si>
  <si>
    <t>Прочие услуги</t>
  </si>
  <si>
    <t>5. Огнезащитная обработка деревянных конструкций (по факту 2005г., смета прилагается)</t>
  </si>
  <si>
    <t>6. Промывка, опрессовка системы отопления (по факту 2005г., смета прилагается)</t>
  </si>
  <si>
    <t>Оплата банковских услуг по перечислению заработной платы:</t>
  </si>
  <si>
    <t>Орг.взносы на конференции, соревнования:</t>
  </si>
  <si>
    <t>Бумага для принтеров, множительной техники</t>
  </si>
  <si>
    <t>пачка</t>
  </si>
  <si>
    <t>Красноярск</t>
  </si>
  <si>
    <t>1</t>
  </si>
  <si>
    <t>Красноярск служебн.</t>
  </si>
  <si>
    <t>Ремонт электроосвещения</t>
  </si>
  <si>
    <t>Ремонт пианино 2*2000</t>
  </si>
  <si>
    <t>Ремонт бытовой техники(стиральные машины, эл.плиты)</t>
  </si>
  <si>
    <t>без</t>
  </si>
  <si>
    <t>Физкультурно-спортивные мероприятия 2000*9</t>
  </si>
  <si>
    <t>Обучение по программе ПДД 2*2500</t>
  </si>
  <si>
    <t>Оплата за зооэнтомологическую оценку (клещ)</t>
  </si>
  <si>
    <t>Оплата за гигиеническую оценку имущества</t>
  </si>
  <si>
    <t>Установка пожарной сигнализации согласно сметы</t>
  </si>
  <si>
    <t>За санитарно-гигиеническое обучение работников</t>
  </si>
  <si>
    <t>Услуги вневедомственной охраны 1500*12 мес.</t>
  </si>
  <si>
    <t>Цена 1 билета, руб.</t>
  </si>
  <si>
    <t>Госпошлина за  перерегистрацию  Устава</t>
  </si>
  <si>
    <t>Журналы</t>
  </si>
  <si>
    <r>
      <t xml:space="preserve">ПОДСТАТЬЯ </t>
    </r>
    <r>
      <rPr>
        <sz val="14"/>
        <rFont val="Times New Roman"/>
        <family val="1"/>
      </rPr>
      <t>221</t>
    </r>
  </si>
  <si>
    <t>всего</t>
  </si>
  <si>
    <t>Итого</t>
  </si>
  <si>
    <t>Утверждено</t>
  </si>
  <si>
    <t>мес</t>
  </si>
  <si>
    <t>12. Расходы на оплату труда лиц по договорам гражданско-правового характера (расшифровка прилагается): К</t>
  </si>
  <si>
    <t>Установка охранно- пожарной сигнализации</t>
  </si>
  <si>
    <t>Приобретение жилья</t>
  </si>
  <si>
    <t>Расходы на суточные (из расчета 200,0 руб.), руб.</t>
  </si>
  <si>
    <t xml:space="preserve">Прочие расходы </t>
  </si>
  <si>
    <r>
      <t xml:space="preserve">ПОДСТАТЬЯ </t>
    </r>
    <r>
      <rPr>
        <sz val="14"/>
        <rFont val="Times New Roman"/>
        <family val="1"/>
      </rPr>
      <t>211</t>
    </r>
  </si>
  <si>
    <r>
      <t xml:space="preserve">Заработная плата </t>
    </r>
    <r>
      <rPr>
        <b/>
        <sz val="12"/>
        <rFont val="Times New Roman"/>
        <family val="1"/>
      </rPr>
      <t>местный</t>
    </r>
  </si>
  <si>
    <r>
      <t xml:space="preserve">Заработная плата </t>
    </r>
    <r>
      <rPr>
        <b/>
        <sz val="12"/>
        <rFont val="Times New Roman"/>
        <family val="1"/>
      </rPr>
      <t>субвенция</t>
    </r>
  </si>
  <si>
    <r>
      <t xml:space="preserve">ПОДСТАТЬЯ </t>
    </r>
    <r>
      <rPr>
        <sz val="14"/>
        <rFont val="Times New Roman"/>
        <family val="1"/>
      </rPr>
      <t>224</t>
    </r>
  </si>
  <si>
    <t>АРЕНДНАЯ ПЛАТА ЗА ПОЛЬЗОВАНИЕ ИМУЩЕСТВОМ</t>
  </si>
  <si>
    <t>Аренда гаража</t>
  </si>
  <si>
    <t>Кол-во мес</t>
  </si>
  <si>
    <t>Лабораторные истыпания на горючесть</t>
  </si>
  <si>
    <t>Обучение ответственного за подвоз детей</t>
  </si>
  <si>
    <t>Гос.пошлина за регистрацию  прав  на недвиж.имущество( земля)</t>
  </si>
  <si>
    <t>Прочие расходы ( приобретение жилья)</t>
  </si>
  <si>
    <t xml:space="preserve"> </t>
  </si>
  <si>
    <t>4. Обслуживание ОПС:</t>
  </si>
  <si>
    <t>Изготовление техпаспорта</t>
  </si>
  <si>
    <t>Лицензирование/аккредитация</t>
  </si>
  <si>
    <t>Единый социальный налог (30%)</t>
  </si>
  <si>
    <t>Российская СОШ</t>
  </si>
  <si>
    <t xml:space="preserve">7. Замеры сопротивления изоляции электрической сети </t>
  </si>
  <si>
    <t>Медосмотр  Дог. 980*34 чел*2</t>
  </si>
  <si>
    <t>ЗАРАБОТНАЯ ПЛАТА</t>
  </si>
  <si>
    <t>Журналы доп. обр.</t>
  </si>
  <si>
    <t>Ремонт и обслуживание оргтехники, используемой педагогическими работниками</t>
  </si>
  <si>
    <t>Ремонти техническое обслуживание копировально-множительного оборудования</t>
  </si>
  <si>
    <t>Приобретение свидетельств, грамот, дипломов обучающихся</t>
  </si>
  <si>
    <t>Большекантатская школа</t>
  </si>
  <si>
    <t xml:space="preserve"> Большекантатская школа</t>
  </si>
  <si>
    <t>УСЛУГИ СВЯЗИ  Большекантатская школа</t>
  </si>
  <si>
    <t>по Российской  СШ на 2014 год Большекантатская школа</t>
  </si>
  <si>
    <t>Канцелярские принадлежности</t>
  </si>
  <si>
    <t>Файлы</t>
  </si>
  <si>
    <t>Папка скоросшиватель</t>
  </si>
  <si>
    <t>Приобретение программного обеспечения для организации деятельности педагогических работников</t>
  </si>
  <si>
    <t>Расчет оплаты за связь на 2015 год Большекантатская школа</t>
  </si>
  <si>
    <t>по  Российской  СОШ  на 2016 год  Большекантатская школа</t>
  </si>
  <si>
    <t>по Российской СОШ на 2016 год Большекантатская школа</t>
  </si>
  <si>
    <t>Бумага  цветная для принтеров, множительной техники</t>
  </si>
  <si>
    <t>Ватман</t>
  </si>
  <si>
    <t>по  Российской СОШ на 2016 год  Большекантатская школа</t>
  </si>
  <si>
    <t>по Российской  СОШ  на 2016год   Большекантатская школа</t>
  </si>
  <si>
    <t>по Российской СОШ на 2016 год  Большекантатская школа</t>
  </si>
  <si>
    <t>Доска настен. 2-х элемент. мел.</t>
  </si>
  <si>
    <t>Школьная мебель</t>
  </si>
  <si>
    <t>Стол демонстрационный</t>
  </si>
  <si>
    <t xml:space="preserve">Парта регулир. одноместная </t>
  </si>
  <si>
    <t xml:space="preserve">Парта для химии, физики с бортиком </t>
  </si>
  <si>
    <t>Стул офисный</t>
  </si>
  <si>
    <t>Стелаж офисный</t>
  </si>
  <si>
    <t>Настенный экран</t>
  </si>
  <si>
    <t>по Российской  СОШ на 2016 год</t>
  </si>
  <si>
    <t>по Российской СОШ  на 2016год  Большекантатская школа</t>
  </si>
  <si>
    <t>(СВОД)   по  Российской  СОШ  на  2016 год  Большекантатская школа</t>
  </si>
  <si>
    <t>ПРОЧИЕ УСЛУГИ   по Российской СОШ на 2016год Большекантатская школа</t>
  </si>
  <si>
    <t>по  Российской СОШ на 2016год  Большекантатская школа</t>
  </si>
  <si>
    <t>по Российской СОШ на 2016 г. Большекантатская школа</t>
  </si>
  <si>
    <t>2016г.</t>
  </si>
  <si>
    <t>ТРАНСПОРТНЫЕ УСЛУГИ  по Российской  СОШ  на 2016 год Большекантатская школа</t>
  </si>
  <si>
    <t>по  Российской СОШ на 2016 год Большекантатская школа</t>
  </si>
  <si>
    <t>по Российской  СОШ на 2016год   Большекантатская школа</t>
  </si>
  <si>
    <t>Учебники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</si>
</sst>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"/>
    <numFmt numFmtId="167" formatCode="#,##0.0"/>
    <numFmt numFmtId="168" formatCode="0.0000"/>
    <numFmt numFmtId="169" formatCode="0.000000"/>
    <numFmt numFmtId="170" formatCode="#,##0.000"/>
  </numFmts>
  <fonts count="33">
    <font>
      <sz val="10"/>
      <name val="Arial Cyr"/>
      <family val="0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2"/>
      <color indexed="20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277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0" xfId="0" applyNumberFormat="1" applyFont="1" applyAlignment="1">
      <alignment horizontal="center"/>
    </xf>
    <xf numFmtId="2" fontId="5" fillId="0" borderId="10" xfId="0" applyNumberFormat="1" applyFont="1" applyBorder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0" fontId="3" fillId="0" borderId="11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justify" vertical="top" wrapText="1"/>
    </xf>
    <xf numFmtId="2" fontId="3" fillId="0" borderId="15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2" fontId="9" fillId="0" borderId="0" xfId="0" applyNumberFormat="1" applyFont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 indent="1"/>
    </xf>
    <xf numFmtId="0" fontId="3" fillId="0" borderId="26" xfId="0" applyFont="1" applyBorder="1" applyAlignment="1">
      <alignment horizontal="center"/>
    </xf>
    <xf numFmtId="2" fontId="3" fillId="0" borderId="15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26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left" indent="1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4" fontId="3" fillId="0" borderId="15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left" wrapText="1"/>
    </xf>
    <xf numFmtId="164" fontId="3" fillId="0" borderId="0" xfId="0" applyNumberFormat="1" applyFont="1" applyBorder="1" applyAlignment="1">
      <alignment horizontal="left" wrapText="1"/>
    </xf>
    <xf numFmtId="164" fontId="3" fillId="0" borderId="25" xfId="0" applyNumberFormat="1" applyFont="1" applyBorder="1" applyAlignment="1">
      <alignment horizontal="left" wrapText="1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2" fontId="3" fillId="0" borderId="26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 indent="2"/>
    </xf>
    <xf numFmtId="1" fontId="3" fillId="0" borderId="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164" fontId="3" fillId="0" borderId="22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9" fillId="0" borderId="0" xfId="0" applyFont="1" applyFill="1" applyAlignment="1">
      <alignment horizontal="left" wrapText="1"/>
    </xf>
    <xf numFmtId="2" fontId="3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3" fillId="0" borderId="27" xfId="0" applyNumberFormat="1" applyFont="1" applyBorder="1" applyAlignment="1">
      <alignment horizontal="right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3" fillId="0" borderId="27" xfId="0" applyNumberFormat="1" applyFont="1" applyBorder="1" applyAlignment="1">
      <alignment horizontal="right" wrapText="1"/>
    </xf>
    <xf numFmtId="164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center" wrapText="1"/>
    </xf>
    <xf numFmtId="164" fontId="3" fillId="0" borderId="16" xfId="0" applyNumberFormat="1" applyFont="1" applyBorder="1" applyAlignment="1">
      <alignment horizontal="left" wrapText="1"/>
    </xf>
    <xf numFmtId="2" fontId="3" fillId="0" borderId="0" xfId="0" applyNumberFormat="1" applyFont="1" applyBorder="1" applyAlignment="1">
      <alignment horizontal="left" wrapText="1"/>
    </xf>
    <xf numFmtId="2" fontId="3" fillId="0" borderId="25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2" fontId="3" fillId="0" borderId="15" xfId="0" applyNumberFormat="1" applyFont="1" applyBorder="1" applyAlignment="1">
      <alignment horizontal="right" wrapText="1"/>
    </xf>
    <xf numFmtId="168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right" wrapText="1"/>
    </xf>
    <xf numFmtId="49" fontId="3" fillId="0" borderId="25" xfId="0" applyNumberFormat="1" applyFont="1" applyBorder="1" applyAlignment="1">
      <alignment horizontal="right" wrapText="1"/>
    </xf>
    <xf numFmtId="0" fontId="3" fillId="0" borderId="28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2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4" fontId="3" fillId="0" borderId="14" xfId="0" applyNumberFormat="1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2" fontId="3" fillId="0" borderId="26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6" xfId="0" applyFont="1" applyBorder="1" applyAlignment="1">
      <alignment horizontal="left" wrapText="1"/>
    </xf>
    <xf numFmtId="2" fontId="3" fillId="0" borderId="11" xfId="0" applyNumberFormat="1" applyFont="1" applyBorder="1" applyAlignment="1">
      <alignment horizontal="left" wrapText="1"/>
    </xf>
    <xf numFmtId="2" fontId="3" fillId="0" borderId="16" xfId="0" applyNumberFormat="1" applyFont="1" applyBorder="1" applyAlignment="1">
      <alignment horizontal="left" wrapText="1"/>
    </xf>
    <xf numFmtId="164" fontId="3" fillId="0" borderId="11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4" xfId="0" applyNumberFormat="1" applyFon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0" fontId="3" fillId="0" borderId="2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2" fontId="11" fillId="0" borderId="12" xfId="0" applyNumberFormat="1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0" fontId="3" fillId="0" borderId="30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2" fontId="11" fillId="0" borderId="14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2" fontId="11" fillId="0" borderId="12" xfId="0" applyNumberFormat="1" applyFont="1" applyFill="1" applyBorder="1" applyAlignment="1">
      <alignment horizontal="center" wrapText="1"/>
    </xf>
    <xf numFmtId="0" fontId="8" fillId="0" borderId="28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2" fontId="3" fillId="0" borderId="13" xfId="0" applyNumberFormat="1" applyFont="1" applyBorder="1" applyAlignment="1">
      <alignment horizontal="center" wrapText="1"/>
    </xf>
    <xf numFmtId="164" fontId="3" fillId="0" borderId="27" xfId="0" applyNumberFormat="1" applyFont="1" applyBorder="1" applyAlignment="1">
      <alignment horizontal="left" wrapText="1"/>
    </xf>
    <xf numFmtId="0" fontId="3" fillId="0" borderId="27" xfId="0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/>
    </xf>
    <xf numFmtId="2" fontId="3" fillId="0" borderId="31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166" fontId="3" fillId="0" borderId="10" xfId="0" applyNumberFormat="1" applyFont="1" applyBorder="1" applyAlignment="1">
      <alignment horizontal="center" vertical="top" wrapText="1"/>
    </xf>
    <xf numFmtId="166" fontId="3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6" fontId="3" fillId="0" borderId="13" xfId="0" applyNumberFormat="1" applyFont="1" applyBorder="1" applyAlignment="1">
      <alignment horizontal="center" vertical="center" wrapText="1"/>
    </xf>
    <xf numFmtId="170" fontId="2" fillId="0" borderId="12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49" fontId="5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/>
    </xf>
    <xf numFmtId="0" fontId="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vertical="center" wrapText="1"/>
    </xf>
    <xf numFmtId="2" fontId="1" fillId="0" borderId="27" xfId="0" applyNumberFormat="1" applyFont="1" applyBorder="1" applyAlignment="1">
      <alignment horizontal="right" wrapText="1"/>
    </xf>
    <xf numFmtId="164" fontId="1" fillId="0" borderId="11" xfId="0" applyNumberFormat="1" applyFont="1" applyBorder="1" applyAlignment="1">
      <alignment horizontal="left" wrapText="1"/>
    </xf>
    <xf numFmtId="1" fontId="1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28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2" fontId="3" fillId="0" borderId="28" xfId="0" applyNumberFormat="1" applyFont="1" applyBorder="1" applyAlignment="1">
      <alignment horizontal="left" wrapText="1"/>
    </xf>
    <xf numFmtId="2" fontId="3" fillId="0" borderId="32" xfId="0" applyNumberFormat="1" applyFont="1" applyBorder="1" applyAlignment="1">
      <alignment horizontal="left" wrapText="1"/>
    </xf>
    <xf numFmtId="2" fontId="3" fillId="0" borderId="13" xfId="0" applyNumberFormat="1" applyFont="1" applyBorder="1" applyAlignment="1">
      <alignment horizontal="left" wrapText="1"/>
    </xf>
    <xf numFmtId="2" fontId="3" fillId="0" borderId="29" xfId="0" applyNumberFormat="1" applyFont="1" applyBorder="1" applyAlignment="1">
      <alignment horizontal="left" wrapText="1"/>
    </xf>
    <xf numFmtId="2" fontId="3" fillId="0" borderId="30" xfId="0" applyNumberFormat="1" applyFont="1" applyBorder="1" applyAlignment="1">
      <alignment horizontal="left" wrapText="1"/>
    </xf>
    <xf numFmtId="2" fontId="3" fillId="0" borderId="31" xfId="0" applyNumberFormat="1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25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2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30" xfId="0" applyFont="1" applyBorder="1" applyAlignment="1">
      <alignment horizontal="center"/>
    </xf>
    <xf numFmtId="0" fontId="2" fillId="0" borderId="27" xfId="0" applyFont="1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2" fillId="0" borderId="28" xfId="0" applyFont="1" applyBorder="1" applyAlignment="1">
      <alignment horizontal="right" wrapText="1"/>
    </xf>
    <xf numFmtId="0" fontId="2" fillId="0" borderId="32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3" fillId="0" borderId="29" xfId="0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0" fontId="3" fillId="0" borderId="3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2" fontId="3" fillId="0" borderId="15" xfId="0" applyNumberFormat="1" applyFont="1" applyBorder="1" applyAlignment="1">
      <alignment horizontal="left" wrapText="1"/>
    </xf>
    <xf numFmtId="2" fontId="3" fillId="0" borderId="0" xfId="0" applyNumberFormat="1" applyFont="1" applyBorder="1" applyAlignment="1">
      <alignment horizontal="left" wrapText="1"/>
    </xf>
    <xf numFmtId="2" fontId="3" fillId="0" borderId="25" xfId="0" applyNumberFormat="1" applyFont="1" applyBorder="1" applyAlignment="1">
      <alignment horizontal="left" wrapText="1"/>
    </xf>
    <xf numFmtId="2" fontId="3" fillId="0" borderId="27" xfId="0" applyNumberFormat="1" applyFont="1" applyBorder="1" applyAlignment="1">
      <alignment horizontal="left" wrapText="1"/>
    </xf>
    <xf numFmtId="2" fontId="3" fillId="0" borderId="11" xfId="0" applyNumberFormat="1" applyFont="1" applyBorder="1" applyAlignment="1">
      <alignment horizontal="left" wrapText="1"/>
    </xf>
    <xf numFmtId="2" fontId="3" fillId="0" borderId="16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2" fillId="0" borderId="10" xfId="0" applyFont="1" applyBorder="1" applyAlignment="1">
      <alignment horizontal="right"/>
    </xf>
    <xf numFmtId="164" fontId="3" fillId="0" borderId="15" xfId="0" applyNumberFormat="1" applyFont="1" applyBorder="1" applyAlignment="1">
      <alignment horizontal="left" wrapText="1"/>
    </xf>
    <xf numFmtId="164" fontId="3" fillId="0" borderId="0" xfId="0" applyNumberFormat="1" applyFont="1" applyBorder="1" applyAlignment="1">
      <alignment horizontal="left" wrapText="1"/>
    </xf>
    <xf numFmtId="164" fontId="3" fillId="0" borderId="25" xfId="0" applyNumberFormat="1" applyFont="1" applyBorder="1" applyAlignment="1">
      <alignment horizontal="left" wrapText="1"/>
    </xf>
    <xf numFmtId="164" fontId="3" fillId="0" borderId="15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wrapText="1"/>
    </xf>
    <xf numFmtId="164" fontId="3" fillId="0" borderId="25" xfId="0" applyNumberFormat="1" applyFont="1" applyBorder="1" applyAlignment="1">
      <alignment wrapText="1"/>
    </xf>
    <xf numFmtId="0" fontId="3" fillId="0" borderId="10" xfId="0" applyFont="1" applyBorder="1" applyAlignment="1">
      <alignment horizontal="center"/>
    </xf>
    <xf numFmtId="2" fontId="3" fillId="0" borderId="15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2" fontId="8" fillId="0" borderId="15" xfId="0" applyNumberFormat="1" applyFont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49" fontId="3" fillId="0" borderId="15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49" fontId="3" fillId="0" borderId="25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0" fontId="3" fillId="0" borderId="28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168" fontId="6" fillId="0" borderId="0" xfId="0" applyNumberFormat="1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right" wrapText="1"/>
    </xf>
    <xf numFmtId="49" fontId="3" fillId="0" borderId="11" xfId="0" applyNumberFormat="1" applyFont="1" applyBorder="1" applyAlignment="1">
      <alignment horizontal="right" wrapText="1"/>
    </xf>
    <xf numFmtId="49" fontId="3" fillId="0" borderId="16" xfId="0" applyNumberFormat="1" applyFont="1" applyBorder="1" applyAlignment="1">
      <alignment horizontal="right" wrapText="1"/>
    </xf>
    <xf numFmtId="49" fontId="3" fillId="0" borderId="27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right"/>
    </xf>
    <xf numFmtId="0" fontId="3" fillId="0" borderId="27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F20" sqref="F20"/>
    </sheetView>
  </sheetViews>
  <sheetFormatPr defaultColWidth="8.875" defaultRowHeight="12.75"/>
  <cols>
    <col min="1" max="1" width="4.25390625" style="1" customWidth="1"/>
    <col min="2" max="2" width="42.00390625" style="2" customWidth="1"/>
    <col min="3" max="3" width="6.75390625" style="1" customWidth="1"/>
    <col min="4" max="4" width="7.75390625" style="1" customWidth="1"/>
    <col min="5" max="5" width="10.00390625" style="1" customWidth="1"/>
    <col min="6" max="6" width="12.25390625" style="1" customWidth="1"/>
    <col min="7" max="16384" width="8.875" style="2" customWidth="1"/>
  </cols>
  <sheetData>
    <row r="1" spans="1:6" ht="16.5">
      <c r="A1" s="215" t="s">
        <v>53</v>
      </c>
      <c r="B1" s="215"/>
      <c r="C1" s="215"/>
      <c r="D1" s="215"/>
      <c r="E1" s="215"/>
      <c r="F1" s="215"/>
    </row>
    <row r="2" spans="1:6" ht="15.75">
      <c r="A2" s="215" t="s">
        <v>54</v>
      </c>
      <c r="B2" s="215"/>
      <c r="C2" s="215"/>
      <c r="D2" s="215"/>
      <c r="E2" s="215"/>
      <c r="F2" s="215"/>
    </row>
    <row r="3" spans="1:6" ht="15.75">
      <c r="A3" s="216" t="s">
        <v>119</v>
      </c>
      <c r="B3" s="216"/>
      <c r="C3" s="216"/>
      <c r="D3" s="216"/>
      <c r="E3" s="216"/>
      <c r="F3" s="216"/>
    </row>
    <row r="4" spans="1:6" ht="31.5">
      <c r="A4" s="3"/>
      <c r="B4" s="3" t="s">
        <v>238</v>
      </c>
      <c r="C4" s="3"/>
      <c r="D4" s="3"/>
      <c r="E4" s="3"/>
      <c r="F4" s="3"/>
    </row>
    <row r="5" spans="1:6" s="11" customFormat="1" ht="31.5">
      <c r="A5" s="10" t="s">
        <v>67</v>
      </c>
      <c r="B5" s="10" t="s">
        <v>59</v>
      </c>
      <c r="C5" s="10" t="s">
        <v>60</v>
      </c>
      <c r="D5" s="10" t="s">
        <v>61</v>
      </c>
      <c r="E5" s="10" t="s">
        <v>62</v>
      </c>
      <c r="F5" s="10" t="s">
        <v>63</v>
      </c>
    </row>
    <row r="6" spans="1:12" ht="15.75">
      <c r="A6" s="3">
        <v>1</v>
      </c>
      <c r="B6" s="188"/>
      <c r="C6" s="3" t="s">
        <v>64</v>
      </c>
      <c r="D6" s="3"/>
      <c r="E6" s="6"/>
      <c r="F6" s="6"/>
      <c r="G6" s="78"/>
      <c r="H6" s="78"/>
      <c r="I6" s="78"/>
      <c r="J6" s="78"/>
      <c r="K6" s="78"/>
      <c r="L6" s="78"/>
    </row>
    <row r="7" spans="1:12" ht="15.75">
      <c r="A7" s="3">
        <f>1+A6</f>
        <v>2</v>
      </c>
      <c r="B7" s="188"/>
      <c r="C7" s="3" t="s">
        <v>64</v>
      </c>
      <c r="D7" s="3"/>
      <c r="E7" s="6"/>
      <c r="F7" s="6"/>
      <c r="G7" s="78"/>
      <c r="H7" s="78"/>
      <c r="I7" s="78"/>
      <c r="J7" s="78"/>
      <c r="K7" s="78"/>
      <c r="L7" s="78"/>
    </row>
    <row r="8" spans="1:12" ht="15.75">
      <c r="A8" s="3">
        <v>3</v>
      </c>
      <c r="B8" s="188"/>
      <c r="C8" s="3" t="s">
        <v>64</v>
      </c>
      <c r="D8" s="3"/>
      <c r="E8" s="6"/>
      <c r="F8" s="6"/>
      <c r="G8" s="78"/>
      <c r="H8" s="78"/>
      <c r="I8" s="78"/>
      <c r="J8" s="78"/>
      <c r="K8" s="78"/>
      <c r="L8" s="78"/>
    </row>
    <row r="9" spans="1:12" ht="15.75">
      <c r="A9" s="3">
        <f>1+A8</f>
        <v>4</v>
      </c>
      <c r="B9" s="188"/>
      <c r="C9" s="3" t="s">
        <v>64</v>
      </c>
      <c r="D9" s="3"/>
      <c r="E9" s="6"/>
      <c r="F9" s="6"/>
      <c r="G9" s="78"/>
      <c r="H9" s="78"/>
      <c r="I9" s="78"/>
      <c r="J9" s="78"/>
      <c r="K9" s="78"/>
      <c r="L9" s="78"/>
    </row>
    <row r="10" spans="1:12" ht="15.75">
      <c r="A10" s="3">
        <f>1+A9</f>
        <v>5</v>
      </c>
      <c r="B10" s="188"/>
      <c r="C10" s="3" t="s">
        <v>64</v>
      </c>
      <c r="D10" s="3"/>
      <c r="E10" s="6"/>
      <c r="F10" s="6"/>
      <c r="G10" s="78"/>
      <c r="H10" s="78"/>
      <c r="I10" s="78"/>
      <c r="J10" s="78"/>
      <c r="K10" s="78"/>
      <c r="L10" s="78"/>
    </row>
    <row r="11" spans="1:12" ht="18" customHeight="1">
      <c r="A11" s="3">
        <v>6</v>
      </c>
      <c r="B11" s="188"/>
      <c r="C11" s="3" t="s">
        <v>64</v>
      </c>
      <c r="D11" s="3"/>
      <c r="E11" s="6"/>
      <c r="F11" s="6"/>
      <c r="G11" s="78"/>
      <c r="H11" s="78"/>
      <c r="I11" s="78"/>
      <c r="J11" s="78"/>
      <c r="K11" s="78"/>
      <c r="L11" s="78"/>
    </row>
    <row r="12" spans="1:12" ht="15.75">
      <c r="A12" s="3">
        <v>7</v>
      </c>
      <c r="B12" s="188"/>
      <c r="C12" s="3" t="s">
        <v>64</v>
      </c>
      <c r="D12" s="3"/>
      <c r="E12" s="6"/>
      <c r="F12" s="6"/>
      <c r="G12" s="78"/>
      <c r="H12" s="78"/>
      <c r="I12" s="78"/>
      <c r="J12" s="78"/>
      <c r="K12" s="78"/>
      <c r="L12" s="78"/>
    </row>
    <row r="13" spans="1:12" ht="21.75" customHeight="1">
      <c r="A13" s="3">
        <v>8</v>
      </c>
      <c r="B13" s="188"/>
      <c r="C13" s="3" t="s">
        <v>64</v>
      </c>
      <c r="D13" s="3"/>
      <c r="E13" s="6"/>
      <c r="F13" s="6"/>
      <c r="G13" s="78"/>
      <c r="H13" s="78"/>
      <c r="I13" s="78"/>
      <c r="J13" s="78"/>
      <c r="K13" s="78"/>
      <c r="L13" s="78"/>
    </row>
    <row r="14" spans="1:6" ht="15.75">
      <c r="A14" s="189"/>
      <c r="B14" s="217" t="s">
        <v>65</v>
      </c>
      <c r="C14" s="217"/>
      <c r="D14" s="217"/>
      <c r="E14" s="217"/>
      <c r="F14" s="7">
        <f>SUM(F6:F13)</f>
        <v>0</v>
      </c>
    </row>
    <row r="15" spans="1:6" ht="15.75">
      <c r="A15"/>
      <c r="B15" s="2" t="s">
        <v>66</v>
      </c>
      <c r="D15" s="215"/>
      <c r="E15" s="215"/>
      <c r="F15" s="215"/>
    </row>
    <row r="16" ht="15.75">
      <c r="A16"/>
    </row>
    <row r="17" ht="15.75">
      <c r="A17"/>
    </row>
    <row r="18" ht="15.75">
      <c r="A18"/>
    </row>
    <row r="19" ht="15.75">
      <c r="A19"/>
    </row>
    <row r="20" ht="15.75">
      <c r="A20"/>
    </row>
    <row r="21" ht="15.75">
      <c r="A21"/>
    </row>
    <row r="22" ht="15.75">
      <c r="A22"/>
    </row>
    <row r="23" ht="15.75">
      <c r="A23"/>
    </row>
    <row r="24" ht="15.75">
      <c r="A24"/>
    </row>
    <row r="25" ht="15.75">
      <c r="A25"/>
    </row>
    <row r="26" ht="15.75">
      <c r="A26"/>
    </row>
    <row r="27" ht="15.75">
      <c r="A27"/>
    </row>
    <row r="28" ht="15.75">
      <c r="A28"/>
    </row>
    <row r="29" ht="15.75">
      <c r="A29"/>
    </row>
    <row r="30" ht="15.75">
      <c r="A30"/>
    </row>
    <row r="31" ht="15.75">
      <c r="A31"/>
    </row>
    <row r="32" ht="15.75">
      <c r="A32"/>
    </row>
    <row r="33" ht="15.75">
      <c r="A33"/>
    </row>
    <row r="34" ht="15.75">
      <c r="A34"/>
    </row>
    <row r="35" ht="15.75">
      <c r="A35"/>
    </row>
    <row r="36" ht="15.75">
      <c r="A36"/>
    </row>
    <row r="37" ht="15.75">
      <c r="A37"/>
    </row>
    <row r="38" ht="15.75">
      <c r="A38"/>
    </row>
    <row r="39" ht="15.75">
      <c r="A39"/>
    </row>
    <row r="40" ht="15.75">
      <c r="A40"/>
    </row>
    <row r="41" ht="15.75">
      <c r="A41"/>
    </row>
    <row r="42" ht="15.75">
      <c r="A42"/>
    </row>
    <row r="43" ht="15.75">
      <c r="A43"/>
    </row>
    <row r="44" ht="15.75">
      <c r="A44"/>
    </row>
    <row r="45" ht="15.75">
      <c r="A45"/>
    </row>
    <row r="46" ht="15.75">
      <c r="A46"/>
    </row>
    <row r="47" ht="15.75">
      <c r="A47"/>
    </row>
    <row r="48" ht="15.75">
      <c r="A48"/>
    </row>
    <row r="49" ht="15.75">
      <c r="A49"/>
    </row>
    <row r="50" ht="15.75">
      <c r="A50"/>
    </row>
    <row r="52" ht="45.75" customHeight="1"/>
  </sheetData>
  <sheetProtection/>
  <mergeCells count="5">
    <mergeCell ref="D15:F15"/>
    <mergeCell ref="A1:F1"/>
    <mergeCell ref="A2:F2"/>
    <mergeCell ref="A3:F3"/>
    <mergeCell ref="B14:E14"/>
  </mergeCells>
  <printOptions/>
  <pageMargins left="1.1811023622047245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K11" sqref="K11"/>
    </sheetView>
  </sheetViews>
  <sheetFormatPr defaultColWidth="9.00390625" defaultRowHeight="12.75"/>
  <cols>
    <col min="1" max="1" width="5.00390625" style="8" customWidth="1"/>
    <col min="2" max="2" width="40.75390625" style="21" customWidth="1"/>
    <col min="3" max="3" width="10.00390625" style="21" customWidth="1"/>
    <col min="4" max="5" width="9.125" style="1" customWidth="1"/>
    <col min="6" max="6" width="14.125" style="8" bestFit="1" customWidth="1"/>
    <col min="7" max="16384" width="9.125" style="8" customWidth="1"/>
  </cols>
  <sheetData>
    <row r="1" spans="1:6" ht="18.75">
      <c r="A1" s="219" t="s">
        <v>34</v>
      </c>
      <c r="B1" s="219"/>
      <c r="C1" s="219"/>
      <c r="D1" s="219"/>
      <c r="E1" s="219"/>
      <c r="F1" s="219"/>
    </row>
    <row r="2" spans="1:6" ht="15.75">
      <c r="A2" s="213" t="s">
        <v>256</v>
      </c>
      <c r="B2" s="213"/>
      <c r="C2" s="213"/>
      <c r="D2" s="213"/>
      <c r="E2" s="213"/>
      <c r="F2" s="213"/>
    </row>
    <row r="3" spans="1:6" s="1" customFormat="1" ht="31.5" customHeight="1">
      <c r="A3" s="214" t="s">
        <v>39</v>
      </c>
      <c r="B3" s="214"/>
      <c r="C3" s="214"/>
      <c r="D3" s="214"/>
      <c r="E3" s="214"/>
      <c r="F3" s="214"/>
    </row>
    <row r="4" spans="1:6" s="11" customFormat="1" ht="47.25">
      <c r="A4" s="10" t="s">
        <v>58</v>
      </c>
      <c r="B4" s="10" t="s">
        <v>59</v>
      </c>
      <c r="C4" s="10" t="s">
        <v>125</v>
      </c>
      <c r="D4" s="10" t="s">
        <v>70</v>
      </c>
      <c r="E4" s="10" t="s">
        <v>71</v>
      </c>
      <c r="F4" s="10" t="s">
        <v>72</v>
      </c>
    </row>
    <row r="5" spans="1:6" ht="15.75">
      <c r="A5" s="3">
        <v>1</v>
      </c>
      <c r="B5" s="12" t="s">
        <v>178</v>
      </c>
      <c r="C5" s="3">
        <v>1</v>
      </c>
      <c r="D5" s="3">
        <v>10</v>
      </c>
      <c r="E5" s="3">
        <v>1</v>
      </c>
      <c r="F5" s="14">
        <v>5500</v>
      </c>
    </row>
    <row r="6" spans="1:6" ht="15.75">
      <c r="A6" s="3">
        <v>2</v>
      </c>
      <c r="B6" s="12" t="s">
        <v>178</v>
      </c>
      <c r="C6" s="3">
        <v>1</v>
      </c>
      <c r="D6" s="3">
        <v>10</v>
      </c>
      <c r="E6" s="3">
        <v>1</v>
      </c>
      <c r="F6" s="14">
        <v>5500</v>
      </c>
    </row>
    <row r="7" spans="1:6" s="1" customFormat="1" ht="15.75">
      <c r="A7" s="212" t="s">
        <v>74</v>
      </c>
      <c r="B7" s="212"/>
      <c r="C7" s="212"/>
      <c r="D7" s="212"/>
      <c r="E7" s="212"/>
      <c r="F7" s="17">
        <f>SUM(F5:F6)</f>
        <v>11000</v>
      </c>
    </row>
    <row r="8" spans="1:6" ht="15.75">
      <c r="A8" s="3">
        <v>1</v>
      </c>
      <c r="B8" s="12" t="s">
        <v>178</v>
      </c>
      <c r="C8" s="3">
        <v>1</v>
      </c>
      <c r="D8" s="3">
        <v>10</v>
      </c>
      <c r="E8" s="3">
        <v>1</v>
      </c>
      <c r="F8" s="14">
        <v>5500</v>
      </c>
    </row>
    <row r="9" spans="1:6" ht="15.75">
      <c r="A9" s="3">
        <v>2</v>
      </c>
      <c r="B9" s="12" t="s">
        <v>178</v>
      </c>
      <c r="C9" s="3">
        <v>1</v>
      </c>
      <c r="D9" s="3">
        <v>10</v>
      </c>
      <c r="E9" s="3">
        <v>1</v>
      </c>
      <c r="F9" s="14">
        <v>5500</v>
      </c>
    </row>
    <row r="10" spans="1:6" s="1" customFormat="1" ht="15.75">
      <c r="A10" s="212" t="s">
        <v>75</v>
      </c>
      <c r="B10" s="212"/>
      <c r="C10" s="212"/>
      <c r="D10" s="212"/>
      <c r="E10" s="212"/>
      <c r="F10" s="17">
        <f>SUM(F8:F9)</f>
        <v>11000</v>
      </c>
    </row>
    <row r="11" spans="1:6" ht="15.75">
      <c r="A11" s="3">
        <v>1</v>
      </c>
      <c r="B11" s="12" t="s">
        <v>178</v>
      </c>
      <c r="C11" s="3"/>
      <c r="D11" s="3"/>
      <c r="E11" s="3"/>
      <c r="F11" s="14"/>
    </row>
    <row r="12" spans="1:6" ht="15.75">
      <c r="A12" s="3"/>
      <c r="B12" s="12"/>
      <c r="C12" s="3"/>
      <c r="D12" s="3"/>
      <c r="E12" s="3"/>
      <c r="F12" s="14"/>
    </row>
    <row r="13" spans="1:6" s="1" customFormat="1" ht="15.75">
      <c r="A13" s="212" t="s">
        <v>76</v>
      </c>
      <c r="B13" s="212"/>
      <c r="C13" s="212"/>
      <c r="D13" s="212"/>
      <c r="E13" s="212"/>
      <c r="F13" s="17">
        <f>SUM(F11:F12)</f>
        <v>0</v>
      </c>
    </row>
    <row r="14" spans="1:6" ht="15.75">
      <c r="A14" s="3">
        <v>1</v>
      </c>
      <c r="B14" s="12" t="s">
        <v>178</v>
      </c>
      <c r="C14" s="3"/>
      <c r="D14" s="3"/>
      <c r="E14" s="3"/>
      <c r="F14" s="14"/>
    </row>
    <row r="15" spans="1:6" ht="15.75">
      <c r="A15" s="13"/>
      <c r="B15" s="15"/>
      <c r="C15" s="13"/>
      <c r="D15" s="3"/>
      <c r="E15" s="3"/>
      <c r="F15" s="14"/>
    </row>
    <row r="16" spans="1:6" s="1" customFormat="1" ht="15.75">
      <c r="A16" s="212" t="s">
        <v>77</v>
      </c>
      <c r="B16" s="212"/>
      <c r="C16" s="212"/>
      <c r="D16" s="212"/>
      <c r="E16" s="212"/>
      <c r="F16" s="17">
        <v>0</v>
      </c>
    </row>
    <row r="17" spans="1:6" ht="15.75">
      <c r="A17" s="13"/>
      <c r="B17" s="217" t="s">
        <v>68</v>
      </c>
      <c r="C17" s="217"/>
      <c r="D17" s="217"/>
      <c r="E17" s="217"/>
      <c r="F17" s="7">
        <f>F7+F10+F13+F16</f>
        <v>22000</v>
      </c>
    </row>
    <row r="18" ht="15.75">
      <c r="F18" s="16"/>
    </row>
    <row r="19" spans="2:6" ht="40.5" customHeight="1">
      <c r="B19" s="21" t="s">
        <v>66</v>
      </c>
      <c r="D19" s="215"/>
      <c r="E19" s="215"/>
      <c r="F19" s="16"/>
    </row>
    <row r="20" ht="19.5" customHeight="1">
      <c r="F20" s="16"/>
    </row>
    <row r="22" ht="15.75">
      <c r="B22" s="21" t="s">
        <v>145</v>
      </c>
    </row>
  </sheetData>
  <sheetProtection/>
  <mergeCells count="9">
    <mergeCell ref="A1:F1"/>
    <mergeCell ref="A2:F2"/>
    <mergeCell ref="A3:F3"/>
    <mergeCell ref="A7:E7"/>
    <mergeCell ref="D19:E19"/>
    <mergeCell ref="A10:E10"/>
    <mergeCell ref="A13:E13"/>
    <mergeCell ref="A16:E16"/>
    <mergeCell ref="B17:E17"/>
  </mergeCells>
  <printOptions/>
  <pageMargins left="0.984251968503937" right="0.1968503937007874" top="0.7874015748031497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G20" sqref="G20"/>
    </sheetView>
  </sheetViews>
  <sheetFormatPr defaultColWidth="8.875" defaultRowHeight="12.75"/>
  <cols>
    <col min="1" max="1" width="4.25390625" style="1" customWidth="1"/>
    <col min="2" max="2" width="37.125" style="2" customWidth="1"/>
    <col min="3" max="3" width="11.125" style="1" customWidth="1"/>
    <col min="4" max="4" width="9.75390625" style="1" customWidth="1"/>
    <col min="5" max="5" width="10.75390625" style="1" customWidth="1"/>
    <col min="6" max="6" width="12.25390625" style="1" customWidth="1"/>
    <col min="7" max="16384" width="8.875" style="2" customWidth="1"/>
  </cols>
  <sheetData>
    <row r="1" spans="1:6" ht="16.5">
      <c r="A1" s="215" t="s">
        <v>34</v>
      </c>
      <c r="B1" s="215"/>
      <c r="C1" s="215"/>
      <c r="D1" s="215"/>
      <c r="E1" s="215"/>
      <c r="F1" s="215"/>
    </row>
    <row r="2" spans="1:6" ht="15.75">
      <c r="A2" s="215" t="s">
        <v>33</v>
      </c>
      <c r="B2" s="215"/>
      <c r="C2" s="215"/>
      <c r="D2" s="215"/>
      <c r="E2" s="215"/>
      <c r="F2" s="215"/>
    </row>
    <row r="3" spans="1:6" ht="15.75">
      <c r="A3" s="216" t="s">
        <v>79</v>
      </c>
      <c r="B3" s="216"/>
      <c r="C3" s="216"/>
      <c r="D3" s="216"/>
      <c r="E3" s="216"/>
      <c r="F3" s="216"/>
    </row>
    <row r="4" ht="15.75">
      <c r="B4" s="1"/>
    </row>
    <row r="5" spans="1:6" s="11" customFormat="1" ht="47.25">
      <c r="A5" s="10" t="s">
        <v>67</v>
      </c>
      <c r="B5" s="10" t="s">
        <v>59</v>
      </c>
      <c r="C5" s="10" t="s">
        <v>192</v>
      </c>
      <c r="D5" s="10" t="s">
        <v>71</v>
      </c>
      <c r="E5" s="10" t="s">
        <v>80</v>
      </c>
      <c r="F5" s="10" t="s">
        <v>63</v>
      </c>
    </row>
    <row r="6" spans="1:6" ht="15.75">
      <c r="A6" s="3">
        <v>1</v>
      </c>
      <c r="B6" s="12"/>
      <c r="C6" s="6"/>
      <c r="D6" s="3"/>
      <c r="E6" s="24"/>
      <c r="F6"/>
    </row>
    <row r="7" spans="1:6" ht="15.75">
      <c r="A7" s="3">
        <f>1+A6</f>
        <v>2</v>
      </c>
      <c r="B7" s="12"/>
      <c r="C7" s="6"/>
      <c r="D7" s="3"/>
      <c r="E7" s="24"/>
      <c r="F7"/>
    </row>
    <row r="8" spans="1:6" ht="15.75">
      <c r="A8" s="3">
        <f>1+A7</f>
        <v>3</v>
      </c>
      <c r="B8" s="12"/>
      <c r="C8" s="6"/>
      <c r="D8" s="3"/>
      <c r="E8" s="24"/>
      <c r="F8"/>
    </row>
    <row r="9" spans="1:6" ht="15.75">
      <c r="A9" s="3">
        <f>1+A8</f>
        <v>4</v>
      </c>
      <c r="B9" s="12"/>
      <c r="C9" s="6"/>
      <c r="D9" s="3"/>
      <c r="E9" s="24"/>
      <c r="F9" s="6"/>
    </row>
    <row r="10" spans="1:6" ht="15.75" customHeight="1">
      <c r="A10" s="3">
        <f>1+A9</f>
        <v>5</v>
      </c>
      <c r="B10" s="12"/>
      <c r="C10" s="6"/>
      <c r="D10" s="3"/>
      <c r="E10" s="24"/>
      <c r="F10" s="6"/>
    </row>
    <row r="11" spans="1:6" ht="15.75">
      <c r="A11" s="3">
        <f>1+A10</f>
        <v>6</v>
      </c>
      <c r="B11" s="12"/>
      <c r="C11" s="6"/>
      <c r="D11" s="3"/>
      <c r="E11" s="24"/>
      <c r="F11" s="6"/>
    </row>
    <row r="12" spans="1:6" ht="15.75">
      <c r="A12" s="3"/>
      <c r="B12" s="228" t="s">
        <v>65</v>
      </c>
      <c r="C12" s="229"/>
      <c r="D12" s="229"/>
      <c r="E12" s="230"/>
      <c r="F12" s="7"/>
    </row>
    <row r="16" spans="2:6" ht="15.75">
      <c r="B16" s="2" t="s">
        <v>66</v>
      </c>
      <c r="D16" s="215"/>
      <c r="E16" s="215"/>
      <c r="F16" s="215"/>
    </row>
    <row r="18" ht="15.75">
      <c r="B18" s="2" t="s">
        <v>145</v>
      </c>
    </row>
  </sheetData>
  <sheetProtection/>
  <mergeCells count="5">
    <mergeCell ref="D16:F16"/>
    <mergeCell ref="A1:F1"/>
    <mergeCell ref="A2:F2"/>
    <mergeCell ref="A3:F3"/>
    <mergeCell ref="B12:E12"/>
  </mergeCells>
  <printOptions/>
  <pageMargins left="1.1811023622047245" right="0.1968503937007874" top="0.7874015748031497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4.125" style="1" customWidth="1"/>
    <col min="2" max="2" width="59.00390625" style="1" customWidth="1"/>
    <col min="3" max="3" width="16.375" style="1" customWidth="1"/>
    <col min="4" max="4" width="15.00390625" style="1" customWidth="1"/>
    <col min="5" max="16384" width="9.125" style="1" customWidth="1"/>
  </cols>
  <sheetData>
    <row r="1" spans="1:4" ht="16.5" customHeight="1">
      <c r="A1" s="215" t="s">
        <v>34</v>
      </c>
      <c r="B1" s="215"/>
      <c r="C1" s="215"/>
      <c r="D1" s="215"/>
    </row>
    <row r="2" spans="1:4" ht="15.75" customHeight="1">
      <c r="A2" s="215" t="s">
        <v>33</v>
      </c>
      <c r="B2" s="215"/>
      <c r="C2" s="215"/>
      <c r="D2" s="215"/>
    </row>
    <row r="3" spans="1:4" ht="15.75" customHeight="1">
      <c r="A3" s="194" t="s">
        <v>158</v>
      </c>
      <c r="B3" s="194"/>
      <c r="C3" s="194"/>
      <c r="D3" s="194"/>
    </row>
    <row r="4" ht="31.5">
      <c r="B4" s="1" t="s">
        <v>257</v>
      </c>
    </row>
    <row r="5" spans="1:4" s="11" customFormat="1" ht="78.75">
      <c r="A5" s="10" t="s">
        <v>67</v>
      </c>
      <c r="B5" s="10" t="s">
        <v>59</v>
      </c>
      <c r="C5" s="10" t="s">
        <v>118</v>
      </c>
      <c r="D5" s="10" t="s">
        <v>164</v>
      </c>
    </row>
    <row r="6" spans="1:4" ht="15.75">
      <c r="A6" s="3">
        <v>1</v>
      </c>
      <c r="B6" s="4"/>
      <c r="C6" s="6"/>
      <c r="D6" s="6"/>
    </row>
    <row r="7" spans="1:4" ht="15.75">
      <c r="A7" s="3"/>
      <c r="B7" s="4"/>
      <c r="C7" s="6"/>
      <c r="D7" s="6"/>
    </row>
    <row r="8" spans="1:4" ht="15.75">
      <c r="A8" s="3"/>
      <c r="B8" s="4"/>
      <c r="C8" s="6"/>
      <c r="D8" s="6"/>
    </row>
    <row r="9" spans="1:4" ht="15.75">
      <c r="A9" s="3"/>
      <c r="B9" s="4"/>
      <c r="C9" s="6"/>
      <c r="D9" s="3"/>
    </row>
    <row r="10" spans="1:4" ht="15.75">
      <c r="A10" s="3"/>
      <c r="B10" s="4"/>
      <c r="C10" s="6"/>
      <c r="D10" s="3"/>
    </row>
    <row r="11" spans="1:4" ht="15.75">
      <c r="A11" s="3"/>
      <c r="B11" s="4"/>
      <c r="C11" s="6"/>
      <c r="D11" s="3"/>
    </row>
    <row r="12" spans="1:4" ht="15.75">
      <c r="A12" s="3"/>
      <c r="B12" s="12"/>
      <c r="C12" s="6"/>
      <c r="D12" s="3"/>
    </row>
    <row r="13" spans="1:4" s="156" customFormat="1" ht="15.75">
      <c r="A13" s="154"/>
      <c r="B13" s="195" t="s">
        <v>65</v>
      </c>
      <c r="C13" s="196"/>
      <c r="D13" s="155">
        <f>SUM(D6:D12)</f>
        <v>0</v>
      </c>
    </row>
    <row r="14" spans="2:3" ht="15.75">
      <c r="B14" s="21"/>
      <c r="C14" s="18"/>
    </row>
    <row r="15" spans="2:3" ht="15.75">
      <c r="B15" s="21"/>
      <c r="C15" s="18"/>
    </row>
    <row r="16" spans="2:3" ht="23.25" customHeight="1">
      <c r="B16" s="21" t="s">
        <v>66</v>
      </c>
      <c r="C16" s="21"/>
    </row>
    <row r="17" ht="15.75">
      <c r="B17" s="21"/>
    </row>
    <row r="18" ht="15.75">
      <c r="B18" s="21"/>
    </row>
    <row r="19" ht="15.75">
      <c r="B19" s="21" t="s">
        <v>159</v>
      </c>
    </row>
    <row r="20" ht="15.75">
      <c r="B20" s="21"/>
    </row>
    <row r="21" ht="15.75">
      <c r="B21" s="21"/>
    </row>
    <row r="22" ht="15.75">
      <c r="B22" s="21"/>
    </row>
    <row r="23" ht="15.75">
      <c r="B23" s="21"/>
    </row>
    <row r="24" ht="15.75">
      <c r="B24" s="21"/>
    </row>
    <row r="25" ht="15.75">
      <c r="B25" s="21"/>
    </row>
    <row r="26" ht="15.75">
      <c r="B26" s="21"/>
    </row>
    <row r="27" ht="15.75">
      <c r="B27" s="21"/>
    </row>
    <row r="28" ht="15.75">
      <c r="B28" s="21"/>
    </row>
    <row r="29" ht="15.75">
      <c r="B29" s="21"/>
    </row>
    <row r="30" ht="15.75">
      <c r="B30" s="21"/>
    </row>
    <row r="31" ht="15.75">
      <c r="B31" s="21"/>
    </row>
    <row r="32" ht="15.75">
      <c r="B32" s="21"/>
    </row>
  </sheetData>
  <sheetProtection/>
  <mergeCells count="4">
    <mergeCell ref="A1:D1"/>
    <mergeCell ref="A2:D2"/>
    <mergeCell ref="A3:D3"/>
    <mergeCell ref="B13:C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0">
      <selection activeCell="N18" sqref="N18"/>
    </sheetView>
  </sheetViews>
  <sheetFormatPr defaultColWidth="9.00390625" defaultRowHeight="12.75"/>
  <cols>
    <col min="1" max="1" width="4.125" style="1" customWidth="1"/>
    <col min="2" max="2" width="11.625" style="1" customWidth="1"/>
    <col min="3" max="3" width="4.875" style="1" customWidth="1"/>
    <col min="4" max="4" width="2.125" style="1" customWidth="1"/>
    <col min="5" max="5" width="3.875" style="1" customWidth="1"/>
    <col min="6" max="6" width="6.125" style="1" customWidth="1"/>
    <col min="7" max="7" width="2.125" style="1" customWidth="1"/>
    <col min="8" max="8" width="7.875" style="1" customWidth="1"/>
    <col min="9" max="9" width="5.00390625" style="1" customWidth="1"/>
    <col min="10" max="10" width="30.125" style="1" customWidth="1"/>
    <col min="11" max="11" width="13.875" style="1" customWidth="1"/>
    <col min="12" max="16384" width="9.125" style="1" customWidth="1"/>
  </cols>
  <sheetData>
    <row r="1" spans="1:11" ht="16.5">
      <c r="A1" s="215" t="s">
        <v>32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5.75">
      <c r="A2" s="215" t="s">
        <v>33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ht="15.75">
      <c r="A3" s="216" t="s">
        <v>78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5:10" ht="15.75">
      <c r="E4" s="218" t="s">
        <v>258</v>
      </c>
      <c r="F4" s="218"/>
      <c r="G4" s="218"/>
      <c r="H4" s="218"/>
      <c r="I4" s="218"/>
      <c r="J4" s="218"/>
    </row>
    <row r="5" spans="1:11" ht="31.5">
      <c r="A5" s="124" t="s">
        <v>67</v>
      </c>
      <c r="B5" s="209" t="s">
        <v>59</v>
      </c>
      <c r="C5" s="210"/>
      <c r="D5" s="210"/>
      <c r="E5" s="210"/>
      <c r="F5" s="210"/>
      <c r="G5" s="210"/>
      <c r="H5" s="210"/>
      <c r="I5" s="210"/>
      <c r="J5" s="211"/>
      <c r="K5" s="111" t="s">
        <v>63</v>
      </c>
    </row>
    <row r="6" spans="1:11" ht="15.75">
      <c r="A6" s="135">
        <v>1</v>
      </c>
      <c r="B6" s="231" t="s">
        <v>223</v>
      </c>
      <c r="C6" s="232"/>
      <c r="D6" s="232"/>
      <c r="E6" s="232"/>
      <c r="F6" s="232"/>
      <c r="G6" s="232"/>
      <c r="H6" s="232"/>
      <c r="I6" s="232"/>
      <c r="J6" s="233"/>
      <c r="K6" s="172">
        <v>21356</v>
      </c>
    </row>
    <row r="7" spans="1:11" ht="15.75">
      <c r="A7" s="136">
        <v>2</v>
      </c>
      <c r="B7" s="231" t="s">
        <v>142</v>
      </c>
      <c r="C7" s="232"/>
      <c r="D7" s="232"/>
      <c r="E7" s="232"/>
      <c r="F7" s="232"/>
      <c r="G7" s="232"/>
      <c r="H7" s="232"/>
      <c r="I7" s="232"/>
      <c r="J7" s="233"/>
      <c r="K7" s="37"/>
    </row>
    <row r="8" spans="1:11" ht="15.75">
      <c r="A8" s="137"/>
      <c r="B8" s="103">
        <v>2000</v>
      </c>
      <c r="C8" s="78" t="s">
        <v>86</v>
      </c>
      <c r="D8" s="78" t="s">
        <v>108</v>
      </c>
      <c r="E8" s="78">
        <v>1</v>
      </c>
      <c r="F8" s="78" t="s">
        <v>141</v>
      </c>
      <c r="G8" s="78"/>
      <c r="H8" s="78"/>
      <c r="I8" s="78"/>
      <c r="J8" s="77"/>
      <c r="K8" s="80">
        <v>0</v>
      </c>
    </row>
    <row r="9" spans="1:11" ht="15.75">
      <c r="A9" s="136">
        <v>3</v>
      </c>
      <c r="B9" s="197" t="s">
        <v>213</v>
      </c>
      <c r="C9" s="198"/>
      <c r="D9" s="198"/>
      <c r="E9" s="198"/>
      <c r="F9" s="198"/>
      <c r="G9" s="198"/>
      <c r="H9" s="198"/>
      <c r="I9" s="198"/>
      <c r="J9" s="199"/>
      <c r="K9" s="37">
        <v>0</v>
      </c>
    </row>
    <row r="10" spans="1:11" ht="15.75">
      <c r="A10" s="136">
        <v>4</v>
      </c>
      <c r="B10" s="200" t="s">
        <v>174</v>
      </c>
      <c r="C10" s="201"/>
      <c r="D10" s="201"/>
      <c r="E10" s="201"/>
      <c r="F10" s="201"/>
      <c r="G10" s="201"/>
      <c r="H10" s="201"/>
      <c r="I10" s="201"/>
      <c r="J10" s="202"/>
      <c r="K10" s="132"/>
    </row>
    <row r="11" spans="1:11" ht="15.75">
      <c r="A11" s="138"/>
      <c r="B11" s="96"/>
      <c r="C11" s="125" t="s">
        <v>86</v>
      </c>
      <c r="D11" s="114" t="s">
        <v>108</v>
      </c>
      <c r="E11" s="129">
        <v>1</v>
      </c>
      <c r="F11" s="114" t="s">
        <v>110</v>
      </c>
      <c r="G11" s="130"/>
      <c r="H11" s="97"/>
      <c r="I11" s="112"/>
      <c r="J11" s="113"/>
      <c r="K11" s="133"/>
    </row>
    <row r="12" spans="1:11" ht="15.75">
      <c r="A12" s="136">
        <v>5</v>
      </c>
      <c r="B12" s="200" t="s">
        <v>35</v>
      </c>
      <c r="C12" s="201"/>
      <c r="D12" s="201"/>
      <c r="E12" s="201"/>
      <c r="F12" s="201"/>
      <c r="G12" s="201"/>
      <c r="H12" s="201"/>
      <c r="I12" s="201"/>
      <c r="J12" s="202"/>
      <c r="K12" s="149"/>
    </row>
    <row r="13" spans="1:11" ht="15.75">
      <c r="A13" s="150"/>
      <c r="B13" s="96"/>
      <c r="C13" s="125" t="s">
        <v>86</v>
      </c>
      <c r="D13" s="114" t="s">
        <v>108</v>
      </c>
      <c r="E13" s="129">
        <v>5</v>
      </c>
      <c r="F13" s="114" t="s">
        <v>86</v>
      </c>
      <c r="G13" s="130" t="s">
        <v>36</v>
      </c>
      <c r="H13" s="97">
        <v>1000</v>
      </c>
      <c r="I13" s="112" t="s">
        <v>86</v>
      </c>
      <c r="J13" s="113"/>
      <c r="K13" s="151"/>
    </row>
    <row r="14" spans="1:11" ht="15.75">
      <c r="A14" s="136">
        <v>6</v>
      </c>
      <c r="B14" s="231" t="s">
        <v>218</v>
      </c>
      <c r="C14" s="232"/>
      <c r="D14" s="232"/>
      <c r="E14" s="232"/>
      <c r="F14" s="232"/>
      <c r="G14" s="232"/>
      <c r="H14" s="232"/>
      <c r="I14" s="232"/>
      <c r="J14" s="233"/>
      <c r="K14" s="37"/>
    </row>
    <row r="15" spans="1:11" ht="15.75">
      <c r="A15" s="138"/>
      <c r="B15" s="96"/>
      <c r="C15" s="125" t="s">
        <v>86</v>
      </c>
      <c r="D15" s="125" t="s">
        <v>108</v>
      </c>
      <c r="E15" s="125"/>
      <c r="F15" s="125" t="s">
        <v>113</v>
      </c>
      <c r="G15" s="125"/>
      <c r="H15" s="125"/>
      <c r="I15" s="125"/>
      <c r="J15" s="42"/>
      <c r="K15" s="133">
        <v>0</v>
      </c>
    </row>
    <row r="16" spans="1:11" ht="32.25" customHeight="1">
      <c r="A16" s="5">
        <v>7</v>
      </c>
      <c r="B16" s="197" t="s">
        <v>37</v>
      </c>
      <c r="C16" s="198"/>
      <c r="D16" s="198"/>
      <c r="E16" s="198"/>
      <c r="F16" s="198"/>
      <c r="G16" s="198"/>
      <c r="H16" s="198"/>
      <c r="I16" s="198"/>
      <c r="J16" s="199"/>
      <c r="K16" s="180">
        <v>10000</v>
      </c>
    </row>
    <row r="17" spans="1:11" ht="23.25" customHeight="1">
      <c r="A17" s="138">
        <v>8</v>
      </c>
      <c r="B17" s="238" t="s">
        <v>212</v>
      </c>
      <c r="C17" s="239"/>
      <c r="D17" s="239"/>
      <c r="E17" s="239"/>
      <c r="F17" s="239"/>
      <c r="G17" s="239"/>
      <c r="H17" s="239"/>
      <c r="I17" s="239"/>
      <c r="J17" s="240"/>
      <c r="K17" s="139">
        <v>0</v>
      </c>
    </row>
    <row r="18" spans="1:11" ht="15.75">
      <c r="A18" s="136">
        <v>9</v>
      </c>
      <c r="B18" s="200" t="s">
        <v>162</v>
      </c>
      <c r="C18" s="201"/>
      <c r="D18" s="201"/>
      <c r="E18" s="201"/>
      <c r="F18" s="201"/>
      <c r="G18" s="201"/>
      <c r="H18" s="201"/>
      <c r="I18" s="201"/>
      <c r="J18" s="202"/>
      <c r="K18" s="37"/>
    </row>
    <row r="19" spans="1:11" ht="15.75">
      <c r="A19" s="138"/>
      <c r="B19" s="96">
        <v>4000</v>
      </c>
      <c r="C19" s="127" t="s">
        <v>108</v>
      </c>
      <c r="D19" s="153">
        <v>4</v>
      </c>
      <c r="E19" s="241" t="s">
        <v>163</v>
      </c>
      <c r="F19" s="241"/>
      <c r="G19" s="127"/>
      <c r="H19" s="127"/>
      <c r="I19" s="127"/>
      <c r="J19" s="128"/>
      <c r="K19" s="131"/>
    </row>
    <row r="20" spans="1:11" ht="15.75">
      <c r="A20" s="5">
        <v>10</v>
      </c>
      <c r="B20" s="197" t="s">
        <v>219</v>
      </c>
      <c r="C20" s="198"/>
      <c r="D20" s="198"/>
      <c r="E20" s="198"/>
      <c r="F20" s="198"/>
      <c r="G20" s="198"/>
      <c r="H20" s="198"/>
      <c r="I20" s="198"/>
      <c r="J20" s="199"/>
      <c r="K20" s="6">
        <v>0</v>
      </c>
    </row>
    <row r="21" spans="1:11" ht="15.75">
      <c r="A21" s="137">
        <v>11</v>
      </c>
      <c r="B21" s="235" t="s">
        <v>143</v>
      </c>
      <c r="C21" s="236"/>
      <c r="D21" s="236"/>
      <c r="E21" s="236"/>
      <c r="F21" s="236"/>
      <c r="G21" s="236"/>
      <c r="H21" s="236"/>
      <c r="I21" s="236"/>
      <c r="J21" s="237"/>
      <c r="K21" s="80"/>
    </row>
    <row r="22" spans="1:11" ht="15.75">
      <c r="A22" s="138"/>
      <c r="B22" s="96">
        <v>3500</v>
      </c>
      <c r="C22" s="114" t="s">
        <v>86</v>
      </c>
      <c r="D22" s="114" t="s">
        <v>108</v>
      </c>
      <c r="E22" s="125">
        <v>2</v>
      </c>
      <c r="F22" s="234" t="s">
        <v>128</v>
      </c>
      <c r="G22" s="234"/>
      <c r="H22" s="234"/>
      <c r="I22" s="127"/>
      <c r="J22" s="128"/>
      <c r="K22" s="131">
        <f>B22*E22</f>
        <v>7000</v>
      </c>
    </row>
    <row r="23" spans="1:11" ht="15.75">
      <c r="A23" s="138">
        <v>12</v>
      </c>
      <c r="B23" s="197" t="s">
        <v>185</v>
      </c>
      <c r="C23" s="198"/>
      <c r="D23" s="198"/>
      <c r="E23" s="198"/>
      <c r="F23" s="198"/>
      <c r="G23" s="198"/>
      <c r="H23" s="198"/>
      <c r="I23" s="198"/>
      <c r="J23" s="199"/>
      <c r="K23" s="131"/>
    </row>
    <row r="24" spans="1:12" ht="15.75">
      <c r="A24" s="138">
        <v>13</v>
      </c>
      <c r="B24" s="197" t="s">
        <v>236</v>
      </c>
      <c r="C24" s="198"/>
      <c r="D24" s="198"/>
      <c r="E24" s="198"/>
      <c r="F24" s="198"/>
      <c r="G24" s="198"/>
      <c r="H24" s="198"/>
      <c r="I24" s="198"/>
      <c r="J24" s="199"/>
      <c r="K24" s="131">
        <v>8000</v>
      </c>
      <c r="L24" s="182"/>
    </row>
    <row r="25" spans="1:11" ht="15.75">
      <c r="A25" s="138">
        <v>14</v>
      </c>
      <c r="B25" s="197" t="s">
        <v>186</v>
      </c>
      <c r="C25" s="198"/>
      <c r="D25" s="198"/>
      <c r="E25" s="198"/>
      <c r="F25" s="198"/>
      <c r="G25" s="198"/>
      <c r="H25" s="198"/>
      <c r="I25" s="198"/>
      <c r="J25" s="199"/>
      <c r="K25" s="131"/>
    </row>
    <row r="26" spans="1:11" ht="15.75">
      <c r="A26" s="138">
        <v>15</v>
      </c>
      <c r="B26" s="197" t="s">
        <v>187</v>
      </c>
      <c r="C26" s="198"/>
      <c r="D26" s="198"/>
      <c r="E26" s="198"/>
      <c r="F26" s="198"/>
      <c r="G26" s="198"/>
      <c r="H26" s="198"/>
      <c r="I26" s="198"/>
      <c r="J26" s="199"/>
      <c r="K26" s="131">
        <v>0</v>
      </c>
    </row>
    <row r="27" spans="1:11" ht="15.75">
      <c r="A27" s="138">
        <v>16</v>
      </c>
      <c r="B27" s="197" t="s">
        <v>188</v>
      </c>
      <c r="C27" s="198"/>
      <c r="D27" s="198"/>
      <c r="E27" s="198"/>
      <c r="F27" s="198"/>
      <c r="G27" s="198"/>
      <c r="H27" s="198"/>
      <c r="I27" s="198"/>
      <c r="J27" s="199"/>
      <c r="K27" s="131"/>
    </row>
    <row r="28" spans="1:11" ht="15.75">
      <c r="A28" s="138">
        <v>17</v>
      </c>
      <c r="B28" s="197" t="s">
        <v>189</v>
      </c>
      <c r="C28" s="198"/>
      <c r="D28" s="198"/>
      <c r="E28" s="198"/>
      <c r="F28" s="198"/>
      <c r="G28" s="198"/>
      <c r="H28" s="198"/>
      <c r="I28" s="198"/>
      <c r="J28" s="199"/>
      <c r="K28" s="131"/>
    </row>
    <row r="29" spans="1:11" ht="15.75">
      <c r="A29" s="138">
        <v>18</v>
      </c>
      <c r="B29" s="197" t="s">
        <v>190</v>
      </c>
      <c r="C29" s="198"/>
      <c r="D29" s="198"/>
      <c r="E29" s="198"/>
      <c r="F29" s="198"/>
      <c r="G29" s="198"/>
      <c r="H29" s="198"/>
      <c r="I29" s="198"/>
      <c r="J29" s="199"/>
      <c r="K29" s="131">
        <v>0</v>
      </c>
    </row>
    <row r="30" spans="1:11" ht="15.75">
      <c r="A30" s="138">
        <v>19</v>
      </c>
      <c r="B30" s="197" t="s">
        <v>191</v>
      </c>
      <c r="C30" s="198"/>
      <c r="D30" s="198"/>
      <c r="E30" s="198"/>
      <c r="F30" s="198"/>
      <c r="G30" s="198"/>
      <c r="H30" s="198"/>
      <c r="I30" s="198"/>
      <c r="J30" s="199"/>
      <c r="K30" s="131"/>
    </row>
    <row r="31" spans="1:11" ht="15.75">
      <c r="A31" s="138"/>
      <c r="B31" s="96"/>
      <c r="C31" s="127"/>
      <c r="D31" s="134"/>
      <c r="E31" s="98"/>
      <c r="F31" s="127"/>
      <c r="G31" s="127"/>
      <c r="H31" s="127"/>
      <c r="I31" s="127"/>
      <c r="J31" s="128"/>
      <c r="K31" s="131"/>
    </row>
    <row r="32" spans="1:11" ht="28.5" customHeight="1">
      <c r="A32" s="3"/>
      <c r="B32" s="228" t="s">
        <v>65</v>
      </c>
      <c r="C32" s="229"/>
      <c r="D32" s="229"/>
      <c r="E32" s="229"/>
      <c r="F32" s="229"/>
      <c r="G32" s="229"/>
      <c r="H32" s="229"/>
      <c r="I32" s="229"/>
      <c r="J32" s="230"/>
      <c r="K32" s="83">
        <f>SUM(K6:K31)</f>
        <v>46356</v>
      </c>
    </row>
    <row r="33" ht="15.75">
      <c r="C33" s="18"/>
    </row>
    <row r="34" ht="15.75">
      <c r="C34" s="18"/>
    </row>
    <row r="35" ht="15.75">
      <c r="C35" s="18"/>
    </row>
    <row r="36" spans="2:10" ht="15.75">
      <c r="B36" s="21" t="s">
        <v>66</v>
      </c>
      <c r="J36" s="31"/>
    </row>
    <row r="37" ht="15.75">
      <c r="J37" s="31"/>
    </row>
    <row r="38" spans="2:10" ht="42.75" customHeight="1">
      <c r="B38" s="220" t="s">
        <v>145</v>
      </c>
      <c r="C38" s="220"/>
      <c r="J38" s="31"/>
    </row>
  </sheetData>
  <sheetProtection/>
  <mergeCells count="28">
    <mergeCell ref="B32:J32"/>
    <mergeCell ref="B38:C38"/>
    <mergeCell ref="B23:J23"/>
    <mergeCell ref="B24:J24"/>
    <mergeCell ref="B25:J25"/>
    <mergeCell ref="B26:J26"/>
    <mergeCell ref="B27:J27"/>
    <mergeCell ref="B28:J28"/>
    <mergeCell ref="B29:J29"/>
    <mergeCell ref="B30:J30"/>
    <mergeCell ref="B12:J12"/>
    <mergeCell ref="F22:H22"/>
    <mergeCell ref="B21:J21"/>
    <mergeCell ref="B10:J10"/>
    <mergeCell ref="B14:J14"/>
    <mergeCell ref="B16:J16"/>
    <mergeCell ref="B17:J17"/>
    <mergeCell ref="B20:J20"/>
    <mergeCell ref="B18:J18"/>
    <mergeCell ref="E19:F19"/>
    <mergeCell ref="B9:J9"/>
    <mergeCell ref="B6:J6"/>
    <mergeCell ref="B7:J7"/>
    <mergeCell ref="A1:K1"/>
    <mergeCell ref="A2:K2"/>
    <mergeCell ref="A3:K3"/>
    <mergeCell ref="B5:J5"/>
    <mergeCell ref="E4:J4"/>
  </mergeCells>
  <printOptions/>
  <pageMargins left="0.7874015748031497" right="0" top="0.7874015748031497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5.25390625" style="1" customWidth="1"/>
    <col min="2" max="2" width="44.375" style="2" customWidth="1"/>
    <col min="3" max="3" width="9.25390625" style="1" customWidth="1"/>
    <col min="4" max="5" width="12.00390625" style="1" customWidth="1"/>
    <col min="6" max="16384" width="9.125" style="2" customWidth="1"/>
  </cols>
  <sheetData>
    <row r="1" spans="1:5" ht="16.5">
      <c r="A1" s="215" t="s">
        <v>48</v>
      </c>
      <c r="B1" s="215"/>
      <c r="C1" s="215"/>
      <c r="D1" s="215"/>
      <c r="E1" s="215"/>
    </row>
    <row r="2" spans="1:5" ht="15.75">
      <c r="A2" s="215" t="s">
        <v>30</v>
      </c>
      <c r="B2" s="215"/>
      <c r="C2" s="215"/>
      <c r="D2" s="215"/>
      <c r="E2" s="215"/>
    </row>
    <row r="3" spans="1:5" ht="20.25" customHeight="1">
      <c r="A3" s="243" t="s">
        <v>49</v>
      </c>
      <c r="B3" s="243"/>
      <c r="C3" s="243"/>
      <c r="D3" s="243"/>
      <c r="E3" s="243"/>
    </row>
    <row r="5" spans="1:5" s="11" customFormat="1" ht="31.5">
      <c r="A5" s="10" t="s">
        <v>67</v>
      </c>
      <c r="B5" s="10" t="s">
        <v>88</v>
      </c>
      <c r="C5" s="10" t="s">
        <v>89</v>
      </c>
      <c r="D5" s="10" t="s">
        <v>90</v>
      </c>
      <c r="E5" s="10" t="s">
        <v>63</v>
      </c>
    </row>
    <row r="6" spans="1:5" ht="47.25">
      <c r="A6" s="3">
        <v>1</v>
      </c>
      <c r="B6" s="22" t="s">
        <v>120</v>
      </c>
      <c r="C6" s="3"/>
      <c r="D6" s="6"/>
      <c r="E6" s="6"/>
    </row>
    <row r="7" spans="1:5" ht="15.75">
      <c r="A7" s="3">
        <v>2</v>
      </c>
      <c r="B7" s="22" t="s">
        <v>121</v>
      </c>
      <c r="C7" s="3"/>
      <c r="D7" s="3"/>
      <c r="E7" s="6"/>
    </row>
    <row r="8" spans="1:5" ht="15.75">
      <c r="A8" s="3"/>
      <c r="B8" s="81" t="s">
        <v>124</v>
      </c>
      <c r="C8" s="3"/>
      <c r="D8" s="6"/>
      <c r="E8" s="6"/>
    </row>
    <row r="9" spans="1:5" ht="15.75">
      <c r="A9" s="3"/>
      <c r="B9" s="81" t="s">
        <v>122</v>
      </c>
      <c r="C9" s="3"/>
      <c r="D9" s="6"/>
      <c r="E9" s="6"/>
    </row>
    <row r="10" spans="1:5" ht="15.75">
      <c r="A10" s="3"/>
      <c r="B10" s="81" t="s">
        <v>144</v>
      </c>
      <c r="C10" s="3"/>
      <c r="D10" s="6"/>
      <c r="E10" s="6"/>
    </row>
    <row r="11" spans="1:5" s="8" customFormat="1" ht="15.75">
      <c r="A11" s="244" t="s">
        <v>65</v>
      </c>
      <c r="B11" s="244"/>
      <c r="C11" s="244"/>
      <c r="D11" s="244"/>
      <c r="E11" s="85"/>
    </row>
    <row r="14" spans="2:4" ht="24.75" customHeight="1">
      <c r="B14" s="2" t="s">
        <v>66</v>
      </c>
      <c r="C14" s="242"/>
      <c r="D14" s="242"/>
    </row>
    <row r="17" spans="2:4" ht="27.75" customHeight="1">
      <c r="B17" s="2" t="s">
        <v>145</v>
      </c>
      <c r="C17" s="242"/>
      <c r="D17" s="242"/>
    </row>
  </sheetData>
  <sheetProtection/>
  <mergeCells count="6">
    <mergeCell ref="C17:D17"/>
    <mergeCell ref="C14:D14"/>
    <mergeCell ref="A1:E1"/>
    <mergeCell ref="A3:E3"/>
    <mergeCell ref="A11:D11"/>
    <mergeCell ref="A2:E2"/>
  </mergeCells>
  <printOptions/>
  <pageMargins left="0.984251968503937" right="0" top="0.7874015748031497" bottom="0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4.125" style="1" customWidth="1"/>
    <col min="2" max="2" width="42.625" style="1" customWidth="1"/>
    <col min="3" max="3" width="16.375" style="1" customWidth="1"/>
    <col min="4" max="4" width="15.00390625" style="1" customWidth="1"/>
    <col min="5" max="16384" width="9.125" style="1" customWidth="1"/>
  </cols>
  <sheetData>
    <row r="1" spans="1:4" ht="16.5" customHeight="1">
      <c r="A1" s="215" t="s">
        <v>48</v>
      </c>
      <c r="B1" s="215"/>
      <c r="C1" s="215"/>
      <c r="D1" s="215"/>
    </row>
    <row r="2" spans="1:4" ht="15.75" customHeight="1">
      <c r="A2" s="215" t="s">
        <v>30</v>
      </c>
      <c r="B2" s="215"/>
      <c r="C2" s="215"/>
      <c r="D2" s="215"/>
    </row>
    <row r="3" spans="1:4" ht="15.75" customHeight="1">
      <c r="A3" s="194" t="s">
        <v>158</v>
      </c>
      <c r="B3" s="194"/>
      <c r="C3" s="194"/>
      <c r="D3" s="194"/>
    </row>
    <row r="5" spans="1:4" s="11" customFormat="1" ht="78.75">
      <c r="A5" s="10" t="s">
        <v>67</v>
      </c>
      <c r="B5" s="10" t="s">
        <v>59</v>
      </c>
      <c r="C5" s="10" t="s">
        <v>118</v>
      </c>
      <c r="D5" s="10" t="s">
        <v>164</v>
      </c>
    </row>
    <row r="6" spans="1:4" ht="47.25">
      <c r="A6" s="3">
        <v>1</v>
      </c>
      <c r="B6" s="4" t="s">
        <v>226</v>
      </c>
      <c r="C6" s="6"/>
      <c r="D6" s="181">
        <f>C6</f>
        <v>0</v>
      </c>
    </row>
    <row r="7" spans="1:4" ht="15.75">
      <c r="A7" s="3">
        <v>2</v>
      </c>
      <c r="B7" s="4" t="s">
        <v>181</v>
      </c>
      <c r="C7" s="6"/>
      <c r="D7" s="165"/>
    </row>
    <row r="8" spans="1:4" ht="47.25">
      <c r="A8" s="3">
        <v>4</v>
      </c>
      <c r="B8" s="4" t="s">
        <v>227</v>
      </c>
      <c r="C8" s="6"/>
      <c r="D8" s="6">
        <f>C8</f>
        <v>0</v>
      </c>
    </row>
    <row r="9" spans="1:4" ht="15.75">
      <c r="A9" s="3">
        <v>5</v>
      </c>
      <c r="B9" s="4" t="s">
        <v>182</v>
      </c>
      <c r="C9" s="6"/>
      <c r="D9" s="3"/>
    </row>
    <row r="10" spans="1:4" ht="31.5">
      <c r="A10" s="3">
        <v>6</v>
      </c>
      <c r="B10" s="4" t="s">
        <v>183</v>
      </c>
      <c r="C10" s="6"/>
      <c r="D10" s="165"/>
    </row>
    <row r="11" spans="1:4" ht="15.75">
      <c r="A11" s="3"/>
      <c r="B11" s="159"/>
      <c r="C11" s="160"/>
      <c r="D11" s="3"/>
    </row>
    <row r="12" spans="1:4" s="156" customFormat="1" ht="15.75">
      <c r="A12" s="154"/>
      <c r="B12" s="195" t="s">
        <v>65</v>
      </c>
      <c r="C12" s="196"/>
      <c r="D12" s="155">
        <f>SUM(D6:D11)</f>
        <v>0</v>
      </c>
    </row>
    <row r="13" spans="2:3" ht="15.75">
      <c r="B13" s="21"/>
      <c r="C13" s="18"/>
    </row>
    <row r="14" spans="2:3" ht="15.75">
      <c r="B14" s="21"/>
      <c r="C14" s="18"/>
    </row>
    <row r="15" spans="2:3" ht="23.25" customHeight="1">
      <c r="B15" s="21" t="s">
        <v>66</v>
      </c>
      <c r="C15" s="21"/>
    </row>
    <row r="16" ht="15.75">
      <c r="B16" s="21"/>
    </row>
    <row r="17" ht="15.75">
      <c r="B17" s="21"/>
    </row>
    <row r="18" ht="15.75">
      <c r="B18" s="21" t="s">
        <v>159</v>
      </c>
    </row>
    <row r="19" ht="15.75">
      <c r="B19" s="21"/>
    </row>
    <row r="20" ht="15.75">
      <c r="B20" s="21"/>
    </row>
    <row r="21" ht="15.75">
      <c r="B21" s="21"/>
    </row>
    <row r="22" ht="15.75">
      <c r="B22" s="21"/>
    </row>
    <row r="23" ht="15.75">
      <c r="B23" s="21"/>
    </row>
    <row r="24" ht="15.75">
      <c r="B24" s="21"/>
    </row>
    <row r="25" ht="15.75">
      <c r="B25" s="21"/>
    </row>
    <row r="26" ht="15.75">
      <c r="B26" s="21"/>
    </row>
    <row r="27" ht="15.75">
      <c r="B27" s="21"/>
    </row>
    <row r="28" ht="15.75">
      <c r="B28" s="21"/>
    </row>
    <row r="29" ht="15.75">
      <c r="B29" s="21"/>
    </row>
    <row r="30" ht="15.75">
      <c r="B30" s="21"/>
    </row>
    <row r="31" ht="15.75">
      <c r="B31" s="21"/>
    </row>
  </sheetData>
  <sheetProtection/>
  <mergeCells count="4">
    <mergeCell ref="B12:C12"/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6">
      <selection activeCell="S11" sqref="S11"/>
    </sheetView>
  </sheetViews>
  <sheetFormatPr defaultColWidth="8.875" defaultRowHeight="12.75"/>
  <cols>
    <col min="1" max="1" width="8.25390625" style="9" customWidth="1"/>
    <col min="2" max="2" width="4.75390625" style="9" customWidth="1"/>
    <col min="3" max="3" width="2.00390625" style="9" customWidth="1"/>
    <col min="4" max="4" width="7.125" style="9" customWidth="1"/>
    <col min="5" max="5" width="6.75390625" style="9" customWidth="1"/>
    <col min="6" max="6" width="2.00390625" style="9" customWidth="1"/>
    <col min="7" max="7" width="3.25390625" style="9" customWidth="1"/>
    <col min="8" max="8" width="2.875" style="9" customWidth="1"/>
    <col min="9" max="9" width="5.625" style="9" customWidth="1"/>
    <col min="10" max="12" width="8.875" style="9" customWidth="1"/>
    <col min="13" max="13" width="16.25390625" style="9" customWidth="1"/>
    <col min="14" max="16384" width="8.875" style="9" customWidth="1"/>
  </cols>
  <sheetData>
    <row r="1" spans="1:13" ht="18.75">
      <c r="A1" s="219" t="s">
        <v>29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15.75">
      <c r="A2" s="219" t="s">
        <v>30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</row>
    <row r="3" spans="1:13" ht="18" customHeight="1">
      <c r="A3" s="9" t="s">
        <v>229</v>
      </c>
      <c r="J3" s="254" t="s">
        <v>221</v>
      </c>
      <c r="K3" s="254"/>
      <c r="M3" s="9" t="s">
        <v>259</v>
      </c>
    </row>
    <row r="4" spans="1:13" ht="18" customHeight="1">
      <c r="A4" s="251" t="s">
        <v>59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57" t="s">
        <v>63</v>
      </c>
    </row>
    <row r="5" spans="1:13" ht="22.5" customHeight="1">
      <c r="A5" s="58" t="s">
        <v>107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60"/>
      <c r="M5" s="61"/>
    </row>
    <row r="6" spans="1:13" ht="15.75">
      <c r="A6" s="62" t="s">
        <v>31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60"/>
      <c r="M6" s="63"/>
    </row>
    <row r="7" spans="1:13" ht="15.75">
      <c r="A7" s="64">
        <v>82.8</v>
      </c>
      <c r="B7" s="32" t="s">
        <v>86</v>
      </c>
      <c r="C7" s="32" t="s">
        <v>108</v>
      </c>
      <c r="D7" s="65">
        <v>72</v>
      </c>
      <c r="E7" s="32" t="s">
        <v>109</v>
      </c>
      <c r="F7" s="32"/>
      <c r="G7" s="32"/>
      <c r="H7" s="32" t="s">
        <v>184</v>
      </c>
      <c r="I7" s="32" t="s">
        <v>111</v>
      </c>
      <c r="J7" s="59"/>
      <c r="K7" s="59"/>
      <c r="L7" s="60"/>
      <c r="M7" s="66">
        <v>0</v>
      </c>
    </row>
    <row r="8" spans="1:13" ht="15.75">
      <c r="A8" s="64"/>
      <c r="B8" s="32"/>
      <c r="C8" s="32"/>
      <c r="D8" s="67"/>
      <c r="E8" s="32"/>
      <c r="F8" s="32"/>
      <c r="G8" s="32"/>
      <c r="H8" s="32"/>
      <c r="I8" s="32"/>
      <c r="J8" s="59"/>
      <c r="K8" s="59"/>
      <c r="L8" s="60"/>
      <c r="M8" s="66"/>
    </row>
    <row r="9" spans="1:13" ht="15.75">
      <c r="A9" s="252" t="s">
        <v>112</v>
      </c>
      <c r="B9" s="253"/>
      <c r="C9" s="253"/>
      <c r="D9" s="253"/>
      <c r="E9" s="253"/>
      <c r="F9" s="253"/>
      <c r="G9" s="253"/>
      <c r="H9" s="253"/>
      <c r="I9" s="253"/>
      <c r="J9" s="59"/>
      <c r="K9" s="59"/>
      <c r="L9" s="60"/>
      <c r="M9" s="66"/>
    </row>
    <row r="10" spans="1:13" ht="15.75">
      <c r="A10" s="68" t="s">
        <v>28</v>
      </c>
      <c r="B10" s="32"/>
      <c r="C10" s="32"/>
      <c r="D10" s="67"/>
      <c r="E10" s="32"/>
      <c r="F10" s="32"/>
      <c r="G10" s="32"/>
      <c r="H10" s="32"/>
      <c r="I10" s="32"/>
      <c r="J10" s="59"/>
      <c r="K10" s="59"/>
      <c r="L10" s="60"/>
      <c r="M10" s="66"/>
    </row>
    <row r="11" spans="1:13" ht="15.75">
      <c r="A11" s="64">
        <v>2035</v>
      </c>
      <c r="B11" s="32" t="s">
        <v>86</v>
      </c>
      <c r="C11" s="32" t="s">
        <v>108</v>
      </c>
      <c r="D11" s="69">
        <v>12</v>
      </c>
      <c r="E11" s="70" t="s">
        <v>113</v>
      </c>
      <c r="F11" s="32"/>
      <c r="G11" s="32"/>
      <c r="H11" s="32"/>
      <c r="I11" s="32"/>
      <c r="J11" s="59"/>
      <c r="K11" s="59"/>
      <c r="L11" s="60"/>
      <c r="M11" s="66">
        <f>A11/2*12</f>
        <v>12210</v>
      </c>
    </row>
    <row r="12" spans="1:13" ht="15.75">
      <c r="A12" s="64"/>
      <c r="B12" s="32"/>
      <c r="C12" s="32"/>
      <c r="D12" s="67"/>
      <c r="E12" s="32"/>
      <c r="F12" s="32"/>
      <c r="G12" s="32"/>
      <c r="H12" s="32"/>
      <c r="I12" s="32"/>
      <c r="J12" s="59"/>
      <c r="K12" s="59"/>
      <c r="L12" s="60"/>
      <c r="M12" s="66"/>
    </row>
    <row r="13" spans="1:13" ht="15.75">
      <c r="A13" s="40" t="s">
        <v>114</v>
      </c>
      <c r="B13" s="32"/>
      <c r="C13" s="32"/>
      <c r="D13" s="67"/>
      <c r="E13" s="32"/>
      <c r="F13" s="32"/>
      <c r="G13" s="32"/>
      <c r="H13" s="32"/>
      <c r="I13" s="32"/>
      <c r="J13" s="59"/>
      <c r="K13" s="59"/>
      <c r="L13" s="60"/>
      <c r="M13" s="66"/>
    </row>
    <row r="14" spans="1:13" ht="15.75">
      <c r="A14" s="71"/>
      <c r="B14" s="32" t="s">
        <v>86</v>
      </c>
      <c r="C14" s="32" t="s">
        <v>108</v>
      </c>
      <c r="D14" s="69"/>
      <c r="E14" s="70" t="s">
        <v>69</v>
      </c>
      <c r="F14" s="32"/>
      <c r="G14" s="32"/>
      <c r="H14" s="32"/>
      <c r="I14" s="32"/>
      <c r="J14" s="59"/>
      <c r="K14" s="59"/>
      <c r="L14" s="60"/>
      <c r="M14" s="66">
        <f>A14*D14</f>
        <v>0</v>
      </c>
    </row>
    <row r="15" spans="1:13" ht="15.75">
      <c r="A15" s="71"/>
      <c r="B15" s="32"/>
      <c r="C15" s="32"/>
      <c r="D15" s="69"/>
      <c r="E15" s="70"/>
      <c r="F15" s="32"/>
      <c r="G15" s="32"/>
      <c r="H15" s="32"/>
      <c r="I15" s="32"/>
      <c r="J15" s="59"/>
      <c r="K15" s="59"/>
      <c r="L15" s="60"/>
      <c r="M15" s="66"/>
    </row>
    <row r="16" spans="1:13" ht="15.75">
      <c r="A16" s="40" t="s">
        <v>217</v>
      </c>
      <c r="B16" s="32"/>
      <c r="C16" s="32"/>
      <c r="D16" s="67"/>
      <c r="E16" s="32"/>
      <c r="F16" s="32"/>
      <c r="G16" s="32"/>
      <c r="H16" s="32"/>
      <c r="I16" s="32"/>
      <c r="J16" s="59"/>
      <c r="K16" s="59"/>
      <c r="L16" s="60"/>
      <c r="M16" s="66"/>
    </row>
    <row r="17" spans="1:13" ht="15.75">
      <c r="A17" s="71">
        <v>1255</v>
      </c>
      <c r="B17" s="32" t="s">
        <v>86</v>
      </c>
      <c r="C17" s="32" t="s">
        <v>108</v>
      </c>
      <c r="D17" s="69">
        <v>12</v>
      </c>
      <c r="E17" s="70" t="s">
        <v>199</v>
      </c>
      <c r="F17" s="32"/>
      <c r="G17" s="32"/>
      <c r="H17" s="32"/>
      <c r="I17" s="32"/>
      <c r="J17" s="59"/>
      <c r="K17" s="59"/>
      <c r="L17" s="60"/>
      <c r="M17" s="66">
        <f>A17*D17</f>
        <v>15060</v>
      </c>
    </row>
    <row r="18" spans="1:13" ht="15.75">
      <c r="A18" s="71"/>
      <c r="B18" s="32"/>
      <c r="C18" s="32"/>
      <c r="D18" s="69"/>
      <c r="E18" s="70"/>
      <c r="F18" s="32"/>
      <c r="G18" s="32"/>
      <c r="H18" s="32"/>
      <c r="I18" s="32"/>
      <c r="J18" s="59"/>
      <c r="K18" s="59"/>
      <c r="L18" s="60"/>
      <c r="M18" s="66"/>
    </row>
    <row r="19" spans="1:13" ht="32.25" customHeight="1">
      <c r="A19" s="245" t="s">
        <v>172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7"/>
      <c r="M19" s="66">
        <v>0</v>
      </c>
    </row>
    <row r="20" spans="1:13" ht="15.75">
      <c r="A20" s="74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6"/>
      <c r="M20" s="66"/>
    </row>
    <row r="21" spans="1:13" ht="32.25" customHeight="1">
      <c r="A21" s="245" t="s">
        <v>173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7"/>
      <c r="M21" s="66"/>
    </row>
    <row r="22" spans="1:13" ht="15.75">
      <c r="A22" s="74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6"/>
      <c r="M22" s="66"/>
    </row>
    <row r="23" spans="1:13" ht="30.75" customHeight="1">
      <c r="A23" s="245" t="s">
        <v>222</v>
      </c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7"/>
      <c r="M23" s="66">
        <v>0</v>
      </c>
    </row>
    <row r="24" spans="1:13" ht="15.75">
      <c r="A24" s="74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6"/>
      <c r="M24" s="66"/>
    </row>
    <row r="25" spans="1:13" ht="15.75" customHeight="1">
      <c r="A25" s="245" t="s">
        <v>166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7"/>
      <c r="M25" s="66"/>
    </row>
    <row r="26" spans="1:13" ht="15.75">
      <c r="A26" s="74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6"/>
      <c r="M26" s="66"/>
    </row>
    <row r="27" spans="1:13" ht="15.75" customHeight="1">
      <c r="A27" s="245" t="s">
        <v>167</v>
      </c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7"/>
      <c r="M27" s="66">
        <v>0</v>
      </c>
    </row>
    <row r="28" spans="1:13" ht="15.75">
      <c r="A28" s="74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6"/>
      <c r="M28" s="66"/>
    </row>
    <row r="29" spans="1:13" ht="15.75" customHeight="1">
      <c r="A29" s="245" t="s">
        <v>168</v>
      </c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7"/>
      <c r="M29" s="66">
        <v>0</v>
      </c>
    </row>
    <row r="30" spans="1:13" ht="15.75">
      <c r="A30" s="74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6"/>
      <c r="M30" s="66"/>
    </row>
    <row r="31" spans="1:13" ht="30.75" customHeight="1">
      <c r="A31" s="248" t="s">
        <v>169</v>
      </c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50"/>
      <c r="M31" s="66"/>
    </row>
    <row r="32" spans="1:13" ht="15.75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6"/>
      <c r="M32" s="66"/>
    </row>
    <row r="33" spans="1:13" ht="30.75" customHeight="1">
      <c r="A33" s="245" t="s">
        <v>200</v>
      </c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7"/>
      <c r="M33" s="66">
        <v>0</v>
      </c>
    </row>
    <row r="34" spans="1:13" ht="15.75" customHeight="1">
      <c r="A34" s="161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9"/>
      <c r="M34" s="66"/>
    </row>
    <row r="35" spans="1:13" ht="15.75" customHeight="1">
      <c r="A35" s="244" t="s">
        <v>65</v>
      </c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85">
        <f>SUM(M5:M34)</f>
        <v>27270</v>
      </c>
    </row>
    <row r="37" ht="15.75">
      <c r="B37" s="9" t="s">
        <v>66</v>
      </c>
    </row>
    <row r="40" ht="15.75">
      <c r="B40" s="9" t="s">
        <v>145</v>
      </c>
    </row>
    <row r="41" ht="39" customHeight="1"/>
    <row r="44" ht="27" customHeight="1"/>
  </sheetData>
  <sheetProtection/>
  <mergeCells count="14">
    <mergeCell ref="A1:M1"/>
    <mergeCell ref="A2:M2"/>
    <mergeCell ref="A4:L4"/>
    <mergeCell ref="A19:L19"/>
    <mergeCell ref="A9:I9"/>
    <mergeCell ref="J3:K3"/>
    <mergeCell ref="A35:L35"/>
    <mergeCell ref="A21:L21"/>
    <mergeCell ref="A23:L23"/>
    <mergeCell ref="A25:L25"/>
    <mergeCell ref="A27:L27"/>
    <mergeCell ref="A29:L29"/>
    <mergeCell ref="A31:L31"/>
    <mergeCell ref="A33:L33"/>
  </mergeCells>
  <printOptions/>
  <pageMargins left="0.984251968503937" right="0" top="0.7874015748031497" bottom="0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5.25390625" style="1" customWidth="1"/>
    <col min="2" max="2" width="44.375" style="2" customWidth="1"/>
    <col min="3" max="3" width="9.25390625" style="1" customWidth="1"/>
    <col min="4" max="5" width="12.00390625" style="1" customWidth="1"/>
    <col min="6" max="16384" width="9.125" style="2" customWidth="1"/>
  </cols>
  <sheetData>
    <row r="1" spans="1:5" ht="16.5">
      <c r="A1" s="215" t="s">
        <v>208</v>
      </c>
      <c r="B1" s="215"/>
      <c r="C1" s="215"/>
      <c r="D1" s="215"/>
      <c r="E1" s="215"/>
    </row>
    <row r="2" spans="1:5" ht="21" customHeight="1">
      <c r="A2" s="215" t="s">
        <v>209</v>
      </c>
      <c r="B2" s="215"/>
      <c r="C2" s="215"/>
      <c r="D2" s="215"/>
      <c r="E2" s="215"/>
    </row>
    <row r="3" spans="2:4" ht="15.75">
      <c r="B3" s="218" t="s">
        <v>244</v>
      </c>
      <c r="C3" s="218"/>
      <c r="D3" s="218"/>
    </row>
    <row r="4" spans="1:5" s="11" customFormat="1" ht="31.5">
      <c r="A4" s="10" t="s">
        <v>67</v>
      </c>
      <c r="B4" s="10" t="s">
        <v>88</v>
      </c>
      <c r="C4" s="10" t="s">
        <v>211</v>
      </c>
      <c r="D4" s="10" t="s">
        <v>90</v>
      </c>
      <c r="E4" s="10" t="s">
        <v>63</v>
      </c>
    </row>
    <row r="5" spans="1:5" ht="15.75">
      <c r="A5" s="3">
        <v>1</v>
      </c>
      <c r="B5" s="22" t="s">
        <v>210</v>
      </c>
      <c r="C5" s="3"/>
      <c r="D5" s="6"/>
      <c r="E5" s="180"/>
    </row>
    <row r="6" spans="1:5" ht="15.75">
      <c r="A6" s="3">
        <v>2</v>
      </c>
      <c r="B6" s="22"/>
      <c r="C6" s="3"/>
      <c r="D6" s="6"/>
      <c r="E6" s="6"/>
    </row>
    <row r="7" spans="1:5" ht="15.75">
      <c r="A7" s="3">
        <v>3</v>
      </c>
      <c r="B7" s="22"/>
      <c r="C7" s="3"/>
      <c r="D7" s="6"/>
      <c r="E7" s="6"/>
    </row>
    <row r="8" spans="1:5" s="8" customFormat="1" ht="15.75">
      <c r="A8" s="244" t="s">
        <v>65</v>
      </c>
      <c r="B8" s="244"/>
      <c r="C8" s="244"/>
      <c r="D8" s="244"/>
      <c r="E8" s="7">
        <f>E5</f>
        <v>0</v>
      </c>
    </row>
    <row r="11" spans="2:4" ht="24.75" customHeight="1">
      <c r="B11" s="2" t="s">
        <v>66</v>
      </c>
      <c r="C11" s="242"/>
      <c r="D11" s="242"/>
    </row>
    <row r="14" spans="2:4" ht="15.75">
      <c r="B14" s="2" t="s">
        <v>145</v>
      </c>
      <c r="C14" s="242"/>
      <c r="D14" s="242"/>
    </row>
  </sheetData>
  <sheetProtection/>
  <mergeCells count="6">
    <mergeCell ref="C14:D14"/>
    <mergeCell ref="B3:D3"/>
    <mergeCell ref="A1:E1"/>
    <mergeCell ref="A2:E2"/>
    <mergeCell ref="A8:D8"/>
    <mergeCell ref="C11:D11"/>
  </mergeCells>
  <printOptions/>
  <pageMargins left="0.75" right="0.75" top="1" bottom="1" header="0.5" footer="0.5"/>
  <pageSetup horizontalDpi="180" verticalDpi="18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5"/>
  </sheetPr>
  <dimension ref="A1:M22"/>
  <sheetViews>
    <sheetView zoomScalePageLayoutView="0" workbookViewId="0" topLeftCell="A1">
      <selection activeCell="A13" sqref="A13"/>
    </sheetView>
  </sheetViews>
  <sheetFormatPr defaultColWidth="8.875" defaultRowHeight="12.75"/>
  <cols>
    <col min="1" max="1" width="9.625" style="9" customWidth="1"/>
    <col min="2" max="2" width="4.75390625" style="9" bestFit="1" customWidth="1"/>
    <col min="3" max="3" width="2.00390625" style="9" bestFit="1" customWidth="1"/>
    <col min="4" max="4" width="7.875" style="9" bestFit="1" customWidth="1"/>
    <col min="5" max="5" width="6.75390625" style="9" bestFit="1" customWidth="1"/>
    <col min="6" max="6" width="2.00390625" style="9" bestFit="1" customWidth="1"/>
    <col min="7" max="7" width="3.25390625" style="9" bestFit="1" customWidth="1"/>
    <col min="8" max="8" width="2.875" style="9" bestFit="1" customWidth="1"/>
    <col min="9" max="9" width="5.625" style="9" bestFit="1" customWidth="1"/>
    <col min="10" max="12" width="8.875" style="9" customWidth="1"/>
    <col min="13" max="13" width="16.25390625" style="9" customWidth="1"/>
    <col min="14" max="16384" width="8.875" style="9" customWidth="1"/>
  </cols>
  <sheetData>
    <row r="1" spans="1:13" ht="18.75">
      <c r="A1" s="219" t="s">
        <v>25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15.75">
      <c r="A2" s="219" t="s">
        <v>26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</row>
    <row r="3" ht="15" customHeight="1"/>
    <row r="4" spans="1:13" ht="18" customHeight="1">
      <c r="A4" s="251" t="s">
        <v>59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57" t="s">
        <v>63</v>
      </c>
    </row>
    <row r="5" spans="1:13" ht="22.5" customHeight="1">
      <c r="A5" s="148" t="s">
        <v>23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61"/>
    </row>
    <row r="6" spans="1:13" ht="15.75">
      <c r="A6" s="64">
        <v>2420.88</v>
      </c>
      <c r="B6" s="32" t="s">
        <v>86</v>
      </c>
      <c r="C6" s="32" t="s">
        <v>108</v>
      </c>
      <c r="D6" s="146">
        <v>258.956</v>
      </c>
      <c r="E6" s="70" t="s">
        <v>24</v>
      </c>
      <c r="F6" s="32"/>
      <c r="G6" s="32"/>
      <c r="H6" s="32"/>
      <c r="I6" s="32"/>
      <c r="J6" s="59"/>
      <c r="K6" s="59"/>
      <c r="L6" s="59"/>
      <c r="M6" s="147"/>
    </row>
    <row r="7" spans="1:13" ht="15.75">
      <c r="A7" s="64"/>
      <c r="B7" s="32"/>
      <c r="C7" s="32"/>
      <c r="D7" s="146"/>
      <c r="E7" s="70"/>
      <c r="F7" s="32"/>
      <c r="G7" s="32"/>
      <c r="H7" s="32"/>
      <c r="I7" s="32"/>
      <c r="J7" s="59"/>
      <c r="K7" s="59"/>
      <c r="L7" s="59"/>
      <c r="M7" s="147">
        <f>A6*D6</f>
        <v>626901.4012800001</v>
      </c>
    </row>
    <row r="8" spans="1:13" ht="15.75">
      <c r="A8" s="256" t="s">
        <v>27</v>
      </c>
      <c r="B8" s="257"/>
      <c r="C8" s="257"/>
      <c r="D8" s="257"/>
      <c r="E8" s="70"/>
      <c r="F8" s="32"/>
      <c r="G8" s="32"/>
      <c r="H8" s="32"/>
      <c r="I8" s="32"/>
      <c r="J8" s="59"/>
      <c r="K8" s="59"/>
      <c r="L8" s="59"/>
      <c r="M8" s="147"/>
    </row>
    <row r="9" spans="1:13" ht="15.75">
      <c r="A9" s="64">
        <v>3.25</v>
      </c>
      <c r="B9" s="32" t="s">
        <v>86</v>
      </c>
      <c r="C9" s="32" t="s">
        <v>108</v>
      </c>
      <c r="D9" s="69">
        <v>350123</v>
      </c>
      <c r="E9" s="70" t="s">
        <v>115</v>
      </c>
      <c r="F9" s="255"/>
      <c r="G9" s="255"/>
      <c r="H9" s="255"/>
      <c r="I9" s="255"/>
      <c r="J9" s="255"/>
      <c r="K9" s="59"/>
      <c r="L9" s="59"/>
      <c r="M9" s="66">
        <f>A9*D9</f>
        <v>1137899.75</v>
      </c>
    </row>
    <row r="10" spans="1:13" ht="15.75">
      <c r="A10" s="72"/>
      <c r="B10" s="32"/>
      <c r="C10" s="32"/>
      <c r="D10" s="69"/>
      <c r="E10" s="70"/>
      <c r="F10" s="32"/>
      <c r="G10" s="32"/>
      <c r="H10" s="32"/>
      <c r="I10" s="32"/>
      <c r="J10" s="59"/>
      <c r="K10" s="59"/>
      <c r="L10" s="59"/>
      <c r="M10" s="66"/>
    </row>
    <row r="11" spans="1:13" ht="22.5" customHeight="1">
      <c r="A11" s="148" t="s">
        <v>116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63"/>
    </row>
    <row r="12" spans="1:13" ht="15.75">
      <c r="A12" s="64">
        <v>3417</v>
      </c>
      <c r="B12" s="32" t="s">
        <v>86</v>
      </c>
      <c r="C12" s="32" t="s">
        <v>108</v>
      </c>
      <c r="D12" s="69">
        <v>12</v>
      </c>
      <c r="E12" s="70" t="s">
        <v>199</v>
      </c>
      <c r="F12" s="32"/>
      <c r="G12" s="32"/>
      <c r="H12" s="32"/>
      <c r="I12" s="32"/>
      <c r="J12" s="59"/>
      <c r="K12" s="59"/>
      <c r="L12" s="59"/>
      <c r="M12" s="66">
        <f>A12*D12</f>
        <v>41004</v>
      </c>
    </row>
    <row r="13" spans="1:13" ht="15.75">
      <c r="A13" s="64"/>
      <c r="B13" s="32"/>
      <c r="C13" s="32"/>
      <c r="D13" s="67"/>
      <c r="E13" s="32"/>
      <c r="F13" s="32"/>
      <c r="G13" s="32"/>
      <c r="H13" s="32"/>
      <c r="I13" s="32"/>
      <c r="J13" s="59"/>
      <c r="K13" s="59"/>
      <c r="L13" s="59"/>
      <c r="M13" s="66"/>
    </row>
    <row r="14" spans="1:13" ht="15.75">
      <c r="A14" s="256" t="s">
        <v>117</v>
      </c>
      <c r="B14" s="257"/>
      <c r="C14" s="257"/>
      <c r="D14" s="257"/>
      <c r="E14" s="257"/>
      <c r="F14" s="257"/>
      <c r="G14" s="257"/>
      <c r="H14" s="257"/>
      <c r="I14" s="257"/>
      <c r="J14" s="59"/>
      <c r="K14" s="59"/>
      <c r="L14" s="59"/>
      <c r="M14" s="66"/>
    </row>
    <row r="15" spans="1:13" ht="15.75">
      <c r="A15" s="71">
        <v>4000</v>
      </c>
      <c r="B15" s="32" t="s">
        <v>86</v>
      </c>
      <c r="C15" s="32" t="s">
        <v>108</v>
      </c>
      <c r="D15" s="69">
        <v>4</v>
      </c>
      <c r="E15" s="70" t="s">
        <v>109</v>
      </c>
      <c r="F15" s="32"/>
      <c r="G15" s="32"/>
      <c r="H15" s="32"/>
      <c r="I15" s="32"/>
      <c r="J15" s="59"/>
      <c r="K15" s="59"/>
      <c r="L15" s="59"/>
      <c r="M15" s="94">
        <f>A15*D15</f>
        <v>16000</v>
      </c>
    </row>
    <row r="16" spans="1:13" ht="15.75">
      <c r="A16" s="244" t="s">
        <v>65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164">
        <f>M9+M12</f>
        <v>1178903.75</v>
      </c>
    </row>
    <row r="17" spans="10:13" ht="15.75">
      <c r="J17" s="225"/>
      <c r="K17" s="225"/>
      <c r="L17" s="225"/>
      <c r="M17" s="173"/>
    </row>
    <row r="19" ht="26.25" customHeight="1">
      <c r="B19" s="9" t="s">
        <v>66</v>
      </c>
    </row>
    <row r="22" ht="28.5" customHeight="1">
      <c r="B22" s="9" t="s">
        <v>145</v>
      </c>
    </row>
  </sheetData>
  <sheetProtection/>
  <mergeCells count="8">
    <mergeCell ref="J17:L17"/>
    <mergeCell ref="A1:M1"/>
    <mergeCell ref="A2:M2"/>
    <mergeCell ref="A4:L4"/>
    <mergeCell ref="A16:L16"/>
    <mergeCell ref="F9:J9"/>
    <mergeCell ref="A8:D8"/>
    <mergeCell ref="A14:I14"/>
  </mergeCells>
  <printOptions/>
  <pageMargins left="0.984251968503937" right="0.1968503937007874" top="0.7874015748031497" bottom="0.3937007874015748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7" sqref="A7:E7"/>
    </sheetView>
  </sheetViews>
  <sheetFormatPr defaultColWidth="9.00390625" defaultRowHeight="12.75"/>
  <cols>
    <col min="1" max="1" width="5.00390625" style="8" customWidth="1"/>
    <col min="2" max="2" width="40.75390625" style="21" customWidth="1"/>
    <col min="3" max="3" width="10.00390625" style="21" customWidth="1"/>
    <col min="4" max="5" width="9.125" style="1" customWidth="1"/>
    <col min="6" max="6" width="14.125" style="8" bestFit="1" customWidth="1"/>
    <col min="7" max="16384" width="9.125" style="8" customWidth="1"/>
  </cols>
  <sheetData>
    <row r="1" spans="1:6" ht="18.75">
      <c r="A1" s="219" t="s">
        <v>21</v>
      </c>
      <c r="B1" s="219"/>
      <c r="C1" s="219"/>
      <c r="D1" s="219"/>
      <c r="E1" s="219"/>
      <c r="F1" s="219"/>
    </row>
    <row r="2" spans="1:6" ht="15.75">
      <c r="A2" s="213" t="s">
        <v>260</v>
      </c>
      <c r="B2" s="213"/>
      <c r="C2" s="213"/>
      <c r="D2" s="213"/>
      <c r="E2" s="213"/>
      <c r="F2" s="213"/>
    </row>
    <row r="3" spans="1:6" ht="15.75">
      <c r="A3" s="258" t="s">
        <v>22</v>
      </c>
      <c r="B3" s="258"/>
      <c r="C3" s="258"/>
      <c r="D3" s="258"/>
      <c r="E3" s="258"/>
      <c r="F3" s="258"/>
    </row>
    <row r="4" spans="1:6" s="11" customFormat="1" ht="47.25">
      <c r="A4" s="10" t="s">
        <v>58</v>
      </c>
      <c r="B4" s="10" t="s">
        <v>59</v>
      </c>
      <c r="C4" s="10" t="s">
        <v>125</v>
      </c>
      <c r="D4" s="10" t="s">
        <v>70</v>
      </c>
      <c r="E4" s="10" t="s">
        <v>71</v>
      </c>
      <c r="F4" s="10" t="s">
        <v>73</v>
      </c>
    </row>
    <row r="5" spans="1:6" ht="15.75">
      <c r="A5" s="3">
        <v>1</v>
      </c>
      <c r="B5" s="12" t="s">
        <v>180</v>
      </c>
      <c r="C5" s="3">
        <v>1</v>
      </c>
      <c r="D5" s="3">
        <v>10</v>
      </c>
      <c r="E5" s="3">
        <v>1</v>
      </c>
      <c r="F5" s="14">
        <v>500</v>
      </c>
    </row>
    <row r="6" spans="1:6" ht="15.75">
      <c r="A6" s="3">
        <v>2</v>
      </c>
      <c r="B6" s="12" t="s">
        <v>180</v>
      </c>
      <c r="C6" s="3">
        <v>1</v>
      </c>
      <c r="D6" s="3">
        <v>10</v>
      </c>
      <c r="E6" s="3">
        <v>1</v>
      </c>
      <c r="F6" s="14">
        <v>500</v>
      </c>
    </row>
    <row r="7" spans="1:6" s="1" customFormat="1" ht="15.75">
      <c r="A7" s="212" t="s">
        <v>74</v>
      </c>
      <c r="B7" s="212"/>
      <c r="C7" s="212"/>
      <c r="D7" s="212"/>
      <c r="E7" s="212"/>
      <c r="F7" s="17">
        <f>SUM(F5:F6)</f>
        <v>1000</v>
      </c>
    </row>
    <row r="8" spans="1:6" ht="15.75">
      <c r="A8" s="3">
        <v>1</v>
      </c>
      <c r="B8" s="12" t="s">
        <v>180</v>
      </c>
      <c r="C8" s="3">
        <v>1</v>
      </c>
      <c r="D8" s="3">
        <v>10</v>
      </c>
      <c r="E8" s="3">
        <v>1</v>
      </c>
      <c r="F8" s="14">
        <v>500</v>
      </c>
    </row>
    <row r="9" spans="1:6" ht="15.75">
      <c r="A9" s="3">
        <v>2</v>
      </c>
      <c r="B9" s="12" t="s">
        <v>180</v>
      </c>
      <c r="C9" s="3">
        <v>1</v>
      </c>
      <c r="D9" s="3">
        <v>10</v>
      </c>
      <c r="E9" s="3">
        <v>1</v>
      </c>
      <c r="F9" s="14">
        <v>500</v>
      </c>
    </row>
    <row r="10" spans="1:6" s="1" customFormat="1" ht="15.75">
      <c r="A10" s="212" t="s">
        <v>75</v>
      </c>
      <c r="B10" s="212"/>
      <c r="C10" s="212"/>
      <c r="D10" s="212"/>
      <c r="E10" s="212"/>
      <c r="F10" s="17">
        <f>SUM(F8:F9)</f>
        <v>1000</v>
      </c>
    </row>
    <row r="11" spans="1:6" ht="15.75">
      <c r="A11" s="3">
        <v>1</v>
      </c>
      <c r="B11" s="12" t="s">
        <v>180</v>
      </c>
      <c r="C11" s="3"/>
      <c r="D11" s="3"/>
      <c r="E11" s="3"/>
      <c r="F11" s="14"/>
    </row>
    <row r="12" spans="1:6" ht="15.75">
      <c r="A12" s="3"/>
      <c r="B12" s="12"/>
      <c r="C12" s="3" t="s">
        <v>216</v>
      </c>
      <c r="D12" s="3" t="s">
        <v>216</v>
      </c>
      <c r="E12" s="3" t="s">
        <v>216</v>
      </c>
      <c r="F12" s="14" t="s">
        <v>216</v>
      </c>
    </row>
    <row r="13" spans="1:6" s="1" customFormat="1" ht="15.75">
      <c r="A13" s="212" t="s">
        <v>76</v>
      </c>
      <c r="B13" s="212"/>
      <c r="C13" s="212"/>
      <c r="D13" s="212"/>
      <c r="E13" s="212"/>
      <c r="F13" s="17">
        <f>SUM(F11:F12)</f>
        <v>0</v>
      </c>
    </row>
    <row r="14" spans="1:6" ht="15.75">
      <c r="A14" s="3">
        <v>1</v>
      </c>
      <c r="B14" s="12" t="s">
        <v>180</v>
      </c>
      <c r="C14" s="3"/>
      <c r="D14" s="3"/>
      <c r="E14" s="3"/>
      <c r="F14" s="14"/>
    </row>
    <row r="15" spans="1:6" ht="15.75">
      <c r="A15" s="13"/>
      <c r="B15" s="15"/>
      <c r="C15" s="13"/>
      <c r="D15" s="3"/>
      <c r="E15" s="3"/>
      <c r="F15" s="14"/>
    </row>
    <row r="16" spans="1:6" s="1" customFormat="1" ht="15.75">
      <c r="A16" s="212" t="s">
        <v>77</v>
      </c>
      <c r="B16" s="212"/>
      <c r="C16" s="212"/>
      <c r="D16" s="212"/>
      <c r="E16" s="212"/>
      <c r="F16" s="17">
        <f>SUM(F14:F15)</f>
        <v>0</v>
      </c>
    </row>
    <row r="17" spans="1:6" ht="15.75">
      <c r="A17" s="13"/>
      <c r="B17" s="217" t="s">
        <v>68</v>
      </c>
      <c r="C17" s="217"/>
      <c r="D17" s="217"/>
      <c r="E17" s="217"/>
      <c r="F17" s="7">
        <f>F7+F10+F13+F16</f>
        <v>2000</v>
      </c>
    </row>
    <row r="18" ht="15.75">
      <c r="F18" s="16"/>
    </row>
    <row r="19" spans="2:6" ht="40.5" customHeight="1">
      <c r="B19" s="21" t="s">
        <v>66</v>
      </c>
      <c r="D19" s="215"/>
      <c r="E19" s="215"/>
      <c r="F19" s="16"/>
    </row>
    <row r="20" ht="19.5" customHeight="1">
      <c r="F20" s="16"/>
    </row>
    <row r="22" ht="15.75">
      <c r="B22" s="21" t="s">
        <v>145</v>
      </c>
    </row>
  </sheetData>
  <sheetProtection/>
  <mergeCells count="9">
    <mergeCell ref="A1:F1"/>
    <mergeCell ref="A2:F2"/>
    <mergeCell ref="A3:F3"/>
    <mergeCell ref="B17:E17"/>
    <mergeCell ref="D19:E19"/>
    <mergeCell ref="A7:E7"/>
    <mergeCell ref="A10:E10"/>
    <mergeCell ref="A13:E13"/>
    <mergeCell ref="A16:E16"/>
  </mergeCells>
  <printOptions/>
  <pageMargins left="0.984251968503937" right="0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41.00390625" style="44" bestFit="1" customWidth="1"/>
    <col min="2" max="2" width="8.125" style="43" bestFit="1" customWidth="1"/>
    <col min="3" max="3" width="8.25390625" style="43" customWidth="1"/>
    <col min="4" max="4" width="10.75390625" style="45" customWidth="1"/>
    <col min="5" max="5" width="15.00390625" style="45" customWidth="1"/>
    <col min="6" max="16384" width="9.125" style="43" customWidth="1"/>
  </cols>
  <sheetData>
    <row r="1" spans="1:6" s="8" customFormat="1" ht="18.75">
      <c r="A1" s="219" t="s">
        <v>53</v>
      </c>
      <c r="B1" s="219"/>
      <c r="C1" s="219"/>
      <c r="D1" s="219"/>
      <c r="E1" s="219"/>
      <c r="F1" s="219"/>
    </row>
    <row r="2" spans="1:6" s="8" customFormat="1" ht="15.75">
      <c r="A2" s="219" t="s">
        <v>54</v>
      </c>
      <c r="B2" s="219"/>
      <c r="C2" s="219"/>
      <c r="D2" s="219"/>
      <c r="E2" s="219"/>
      <c r="F2" s="219"/>
    </row>
    <row r="3" spans="1:5" s="8" customFormat="1" ht="15.75">
      <c r="A3" s="218" t="s">
        <v>239</v>
      </c>
      <c r="B3" s="218"/>
      <c r="C3" s="218"/>
      <c r="D3" s="218"/>
      <c r="E3" s="16"/>
    </row>
    <row r="4" spans="1:5" s="1" customFormat="1" ht="31.5">
      <c r="A4" s="3" t="s">
        <v>59</v>
      </c>
      <c r="B4" s="3" t="s">
        <v>60</v>
      </c>
      <c r="C4" s="3" t="s">
        <v>61</v>
      </c>
      <c r="D4" s="6" t="s">
        <v>62</v>
      </c>
      <c r="E4" s="6" t="s">
        <v>63</v>
      </c>
    </row>
    <row r="5" spans="1:5" s="1" customFormat="1" ht="15.75">
      <c r="A5" s="186" t="s">
        <v>233</v>
      </c>
      <c r="B5" s="3"/>
      <c r="C5" s="3"/>
      <c r="D5" s="3"/>
      <c r="E5" s="6"/>
    </row>
    <row r="6" spans="1:5" s="1" customFormat="1" ht="31.5">
      <c r="A6" s="28" t="s">
        <v>240</v>
      </c>
      <c r="B6" s="27" t="s">
        <v>177</v>
      </c>
      <c r="C6" s="13">
        <v>1</v>
      </c>
      <c r="D6" s="14">
        <v>500</v>
      </c>
      <c r="E6" s="14">
        <f aca="true" t="shared" si="0" ref="E6:E12">C6*D6</f>
        <v>500</v>
      </c>
    </row>
    <row r="7" spans="1:5" s="8" customFormat="1" ht="31.5">
      <c r="A7" s="28" t="s">
        <v>176</v>
      </c>
      <c r="B7" s="27" t="s">
        <v>177</v>
      </c>
      <c r="C7" s="13">
        <v>20</v>
      </c>
      <c r="D7" s="14">
        <v>220</v>
      </c>
      <c r="E7" s="14">
        <f t="shared" si="0"/>
        <v>4400</v>
      </c>
    </row>
    <row r="8" spans="1:5" s="8" customFormat="1" ht="15.75">
      <c r="A8" s="28" t="s">
        <v>225</v>
      </c>
      <c r="B8" s="27" t="s">
        <v>64</v>
      </c>
      <c r="C8" s="13">
        <v>3</v>
      </c>
      <c r="D8" s="14">
        <v>150</v>
      </c>
      <c r="E8" s="14">
        <f t="shared" si="0"/>
        <v>450</v>
      </c>
    </row>
    <row r="9" spans="1:5" s="8" customFormat="1" ht="15.75">
      <c r="A9" s="28" t="s">
        <v>194</v>
      </c>
      <c r="B9" s="27" t="s">
        <v>64</v>
      </c>
      <c r="C9" s="13">
        <v>9</v>
      </c>
      <c r="D9" s="14">
        <v>300</v>
      </c>
      <c r="E9" s="14">
        <f t="shared" si="0"/>
        <v>2700</v>
      </c>
    </row>
    <row r="10" spans="1:5" s="8" customFormat="1" ht="15.75">
      <c r="A10" s="28" t="s">
        <v>234</v>
      </c>
      <c r="B10" s="27" t="s">
        <v>177</v>
      </c>
      <c r="C10" s="13">
        <v>3</v>
      </c>
      <c r="D10" s="14">
        <v>200</v>
      </c>
      <c r="E10" s="14">
        <f t="shared" si="0"/>
        <v>600</v>
      </c>
    </row>
    <row r="11" spans="1:5" s="8" customFormat="1" ht="15.75">
      <c r="A11" s="28" t="s">
        <v>241</v>
      </c>
      <c r="B11" s="27" t="s">
        <v>64</v>
      </c>
      <c r="C11" s="13">
        <v>10</v>
      </c>
      <c r="D11" s="14">
        <v>20</v>
      </c>
      <c r="E11" s="14">
        <f t="shared" si="0"/>
        <v>200</v>
      </c>
    </row>
    <row r="12" spans="1:5" s="8" customFormat="1" ht="15.75">
      <c r="A12" s="28" t="s">
        <v>235</v>
      </c>
      <c r="B12" s="27" t="s">
        <v>64</v>
      </c>
      <c r="C12" s="13">
        <v>30</v>
      </c>
      <c r="D12" s="14">
        <v>15</v>
      </c>
      <c r="E12" s="14">
        <f t="shared" si="0"/>
        <v>450</v>
      </c>
    </row>
    <row r="13" spans="1:5" s="8" customFormat="1" ht="15.75">
      <c r="A13" s="28"/>
      <c r="B13" s="27"/>
      <c r="C13" s="13"/>
      <c r="D13" s="14"/>
      <c r="E13" s="169">
        <f>SUM(E6:E12)</f>
        <v>9300</v>
      </c>
    </row>
    <row r="14" spans="1:5" s="8" customFormat="1" ht="15.75">
      <c r="A14" s="187"/>
      <c r="B14" s="27"/>
      <c r="C14" s="13"/>
      <c r="D14" s="14"/>
      <c r="E14" s="14"/>
    </row>
    <row r="15" spans="1:5" s="8" customFormat="1" ht="15.75">
      <c r="A15" s="28"/>
      <c r="B15" s="27"/>
      <c r="C15" s="13"/>
      <c r="D15" s="14"/>
      <c r="E15" s="14"/>
    </row>
    <row r="16" spans="1:5" s="8" customFormat="1" ht="15.75">
      <c r="A16" s="28"/>
      <c r="B16" s="27"/>
      <c r="C16" s="13"/>
      <c r="D16" s="14"/>
      <c r="E16" s="14"/>
    </row>
    <row r="17" spans="1:5" s="8" customFormat="1" ht="15.75">
      <c r="A17" s="13"/>
      <c r="B17" s="13"/>
      <c r="C17" s="13"/>
      <c r="D17" s="13"/>
      <c r="E17" s="14"/>
    </row>
    <row r="18" spans="1:5" s="8" customFormat="1" ht="15.75">
      <c r="A18" s="28"/>
      <c r="B18" s="27"/>
      <c r="C18" s="13"/>
      <c r="D18" s="14"/>
      <c r="E18" s="169"/>
    </row>
    <row r="19" spans="1:5" s="8" customFormat="1" ht="20.25">
      <c r="A19" s="171"/>
      <c r="B19" s="5"/>
      <c r="C19" s="5"/>
      <c r="D19" s="170" t="s">
        <v>196</v>
      </c>
      <c r="E19" s="169">
        <f>E13+E18</f>
        <v>9300</v>
      </c>
    </row>
    <row r="20" spans="1:5" s="8" customFormat="1" ht="15.75">
      <c r="A20" s="21" t="s">
        <v>66</v>
      </c>
      <c r="B20" s="167"/>
      <c r="C20" s="167"/>
      <c r="D20" s="167"/>
      <c r="E20" s="168"/>
    </row>
    <row r="21" spans="1:5" s="8" customFormat="1" ht="15.75">
      <c r="A21" s="86"/>
      <c r="D21" s="16"/>
      <c r="E21" s="16"/>
    </row>
    <row r="22" spans="1:5" s="8" customFormat="1" ht="15.75">
      <c r="A22" s="44"/>
      <c r="B22" s="43"/>
      <c r="C22" s="43"/>
      <c r="D22" s="45"/>
      <c r="E22" s="45"/>
    </row>
    <row r="23" spans="1:5" s="8" customFormat="1" ht="15.75">
      <c r="A23" s="21" t="s">
        <v>145</v>
      </c>
      <c r="B23" s="43"/>
      <c r="C23" s="43"/>
      <c r="D23" s="45"/>
      <c r="E23" s="45"/>
    </row>
    <row r="24" spans="1:5" s="8" customFormat="1" ht="15.75">
      <c r="A24" s="44"/>
      <c r="B24" s="43"/>
      <c r="C24" s="43"/>
      <c r="D24" s="45"/>
      <c r="E24" s="45"/>
    </row>
    <row r="25" spans="1:5" s="8" customFormat="1" ht="15.75">
      <c r="A25" s="44"/>
      <c r="B25" s="43"/>
      <c r="C25" s="43"/>
      <c r="D25" s="45"/>
      <c r="E25" s="45"/>
    </row>
    <row r="26" spans="1:5" s="8" customFormat="1" ht="15.75">
      <c r="A26" s="44"/>
      <c r="B26" s="43"/>
      <c r="C26" s="43"/>
      <c r="D26" s="45"/>
      <c r="E26" s="45"/>
    </row>
    <row r="27" spans="1:5" s="8" customFormat="1" ht="15.75">
      <c r="A27" s="44"/>
      <c r="B27" s="43"/>
      <c r="C27" s="43"/>
      <c r="D27" s="45"/>
      <c r="E27" s="45"/>
    </row>
    <row r="28" spans="1:5" s="8" customFormat="1" ht="15.75">
      <c r="A28" s="44"/>
      <c r="B28" s="43"/>
      <c r="C28" s="43"/>
      <c r="D28" s="45"/>
      <c r="E28" s="45"/>
    </row>
    <row r="29" spans="1:5" s="8" customFormat="1" ht="15.75">
      <c r="A29" s="44"/>
      <c r="B29" s="43"/>
      <c r="C29" s="43"/>
      <c r="D29" s="45"/>
      <c r="E29" s="45"/>
    </row>
    <row r="30" spans="1:5" s="8" customFormat="1" ht="15.75">
      <c r="A30" s="44"/>
      <c r="B30" s="43"/>
      <c r="C30" s="43"/>
      <c r="D30" s="45"/>
      <c r="E30" s="45"/>
    </row>
    <row r="31" spans="1:5" s="8" customFormat="1" ht="15.75">
      <c r="A31" s="44"/>
      <c r="B31" s="43"/>
      <c r="C31" s="43"/>
      <c r="D31" s="45"/>
      <c r="E31" s="45"/>
    </row>
    <row r="32" spans="1:5" s="8" customFormat="1" ht="15.75">
      <c r="A32" s="44"/>
      <c r="B32" s="43"/>
      <c r="C32" s="43"/>
      <c r="D32" s="45"/>
      <c r="E32" s="45"/>
    </row>
    <row r="33" spans="1:5" s="8" customFormat="1" ht="15.75">
      <c r="A33" s="44"/>
      <c r="B33" s="43"/>
      <c r="C33" s="43"/>
      <c r="D33" s="45"/>
      <c r="E33" s="45"/>
    </row>
    <row r="34" spans="1:5" s="8" customFormat="1" ht="15.75">
      <c r="A34" s="44"/>
      <c r="B34" s="43"/>
      <c r="C34" s="43"/>
      <c r="D34" s="45"/>
      <c r="E34" s="45"/>
    </row>
    <row r="35" spans="1:5" s="8" customFormat="1" ht="15.75">
      <c r="A35" s="44"/>
      <c r="B35" s="43"/>
      <c r="C35" s="43"/>
      <c r="D35" s="45"/>
      <c r="E35" s="45"/>
    </row>
    <row r="36" spans="1:5" s="8" customFormat="1" ht="15.75">
      <c r="A36" s="44"/>
      <c r="B36" s="43"/>
      <c r="C36" s="43"/>
      <c r="D36" s="45"/>
      <c r="E36" s="45"/>
    </row>
    <row r="37" spans="1:5" s="8" customFormat="1" ht="15.75">
      <c r="A37" s="44"/>
      <c r="B37" s="43"/>
      <c r="C37" s="43"/>
      <c r="D37" s="45"/>
      <c r="E37" s="45"/>
    </row>
    <row r="38" spans="1:5" s="8" customFormat="1" ht="15.75">
      <c r="A38" s="44"/>
      <c r="B38" s="43"/>
      <c r="C38" s="43"/>
      <c r="D38" s="45"/>
      <c r="E38" s="45"/>
    </row>
    <row r="39" spans="1:5" s="8" customFormat="1" ht="15.75">
      <c r="A39" s="44"/>
      <c r="B39" s="43"/>
      <c r="C39" s="43"/>
      <c r="D39" s="45"/>
      <c r="E39" s="45"/>
    </row>
    <row r="40" spans="1:5" s="8" customFormat="1" ht="15.75">
      <c r="A40" s="44"/>
      <c r="B40" s="43"/>
      <c r="C40" s="43"/>
      <c r="D40" s="45"/>
      <c r="E40" s="45"/>
    </row>
    <row r="41" spans="1:5" s="8" customFormat="1" ht="15.75">
      <c r="A41" s="44"/>
      <c r="B41" s="43"/>
      <c r="C41" s="43"/>
      <c r="D41" s="45"/>
      <c r="E41" s="45"/>
    </row>
    <row r="42" spans="1:5" s="8" customFormat="1" ht="15.75">
      <c r="A42" s="44"/>
      <c r="B42" s="43"/>
      <c r="C42" s="43"/>
      <c r="D42" s="45"/>
      <c r="E42" s="45"/>
    </row>
    <row r="43" spans="1:5" s="8" customFormat="1" ht="15.75">
      <c r="A43" s="44"/>
      <c r="B43" s="43"/>
      <c r="C43" s="43"/>
      <c r="D43" s="45"/>
      <c r="E43" s="45"/>
    </row>
    <row r="44" spans="1:5" s="8" customFormat="1" ht="15.75">
      <c r="A44" s="44"/>
      <c r="B44" s="43"/>
      <c r="C44" s="43"/>
      <c r="D44" s="45"/>
      <c r="E44" s="45"/>
    </row>
    <row r="45" spans="1:5" s="8" customFormat="1" ht="15.75">
      <c r="A45" s="44"/>
      <c r="B45" s="43"/>
      <c r="C45" s="43"/>
      <c r="D45" s="45"/>
      <c r="E45" s="45"/>
    </row>
    <row r="46" spans="1:5" s="8" customFormat="1" ht="15.75">
      <c r="A46" s="44"/>
      <c r="B46" s="43"/>
      <c r="C46" s="43"/>
      <c r="D46" s="45"/>
      <c r="E46" s="45"/>
    </row>
    <row r="47" spans="1:5" s="8" customFormat="1" ht="15.75">
      <c r="A47" s="44"/>
      <c r="B47" s="43"/>
      <c r="C47" s="43"/>
      <c r="D47" s="45"/>
      <c r="E47" s="45"/>
    </row>
    <row r="48" spans="1:5" s="8" customFormat="1" ht="15.75">
      <c r="A48" s="44"/>
      <c r="B48" s="43"/>
      <c r="C48" s="43"/>
      <c r="D48" s="45"/>
      <c r="E48" s="45"/>
    </row>
    <row r="49" spans="1:5" s="8" customFormat="1" ht="15.75">
      <c r="A49" s="44"/>
      <c r="B49" s="43"/>
      <c r="C49" s="43"/>
      <c r="D49" s="45"/>
      <c r="E49" s="45"/>
    </row>
    <row r="50" spans="1:5" s="8" customFormat="1" ht="15.75">
      <c r="A50" s="44"/>
      <c r="B50" s="43"/>
      <c r="C50" s="43"/>
      <c r="D50" s="45"/>
      <c r="E50" s="45"/>
    </row>
    <row r="51" spans="1:5" s="8" customFormat="1" ht="51" customHeight="1">
      <c r="A51" s="44"/>
      <c r="B51" s="43"/>
      <c r="C51" s="43"/>
      <c r="D51" s="45"/>
      <c r="E51" s="45"/>
    </row>
  </sheetData>
  <sheetProtection/>
  <mergeCells count="3">
    <mergeCell ref="A3:D3"/>
    <mergeCell ref="A1:F1"/>
    <mergeCell ref="A2:F2"/>
  </mergeCells>
  <printOptions/>
  <pageMargins left="1.1811023622047245" right="0.1968503937007874" top="0.7874015748031497" bottom="0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5.25390625" style="1" customWidth="1"/>
    <col min="2" max="2" width="44.375" style="2" customWidth="1"/>
    <col min="3" max="3" width="9.25390625" style="1" customWidth="1"/>
    <col min="4" max="5" width="12.00390625" style="1" customWidth="1"/>
    <col min="6" max="16384" width="9.125" style="2" customWidth="1"/>
  </cols>
  <sheetData>
    <row r="1" spans="1:5" ht="16.5">
      <c r="A1" s="215" t="s">
        <v>17</v>
      </c>
      <c r="B1" s="215"/>
      <c r="C1" s="215"/>
      <c r="D1" s="215"/>
      <c r="E1" s="215"/>
    </row>
    <row r="2" spans="1:5" ht="21" customHeight="1">
      <c r="A2" s="215" t="s">
        <v>87</v>
      </c>
      <c r="B2" s="215"/>
      <c r="C2" s="215"/>
      <c r="D2" s="215"/>
      <c r="E2" s="215"/>
    </row>
    <row r="3" spans="1:5" ht="63">
      <c r="A3" s="3"/>
      <c r="B3" s="12" t="s">
        <v>239</v>
      </c>
      <c r="C3" s="3" t="s">
        <v>230</v>
      </c>
      <c r="D3" s="3"/>
      <c r="E3" s="3"/>
    </row>
    <row r="4" spans="1:5" s="11" customFormat="1" ht="31.5">
      <c r="A4" s="10" t="s">
        <v>67</v>
      </c>
      <c r="B4" s="10" t="s">
        <v>88</v>
      </c>
      <c r="C4" s="10" t="s">
        <v>20</v>
      </c>
      <c r="D4" s="10" t="s">
        <v>90</v>
      </c>
      <c r="E4" s="10" t="s">
        <v>63</v>
      </c>
    </row>
    <row r="5" spans="1:5" ht="15.75">
      <c r="A5" s="3">
        <v>1</v>
      </c>
      <c r="B5" s="22" t="s">
        <v>123</v>
      </c>
      <c r="C5" s="3"/>
      <c r="D5" s="6"/>
      <c r="E5" s="6">
        <f>D5*C5</f>
        <v>0</v>
      </c>
    </row>
    <row r="6" spans="1:5" ht="15.75">
      <c r="A6" s="3">
        <v>2</v>
      </c>
      <c r="B6" s="22"/>
      <c r="C6" s="3"/>
      <c r="D6" s="6"/>
      <c r="E6" s="6"/>
    </row>
    <row r="7" spans="1:5" ht="15.75">
      <c r="A7" s="3">
        <v>3</v>
      </c>
      <c r="B7" s="22"/>
      <c r="C7" s="3"/>
      <c r="D7" s="6"/>
      <c r="E7" s="6"/>
    </row>
    <row r="8" spans="1:5" s="8" customFormat="1" ht="15.75">
      <c r="A8" s="244" t="s">
        <v>65</v>
      </c>
      <c r="B8" s="244"/>
      <c r="C8" s="244"/>
      <c r="D8" s="244"/>
      <c r="E8" s="85"/>
    </row>
    <row r="11" spans="2:4" ht="24.75" customHeight="1">
      <c r="B11" s="2" t="s">
        <v>66</v>
      </c>
      <c r="C11" s="242"/>
      <c r="D11" s="242"/>
    </row>
    <row r="14" spans="2:4" ht="15.75">
      <c r="B14" s="2" t="s">
        <v>145</v>
      </c>
      <c r="C14" s="242"/>
      <c r="D14" s="242"/>
    </row>
  </sheetData>
  <sheetProtection/>
  <mergeCells count="5">
    <mergeCell ref="C11:D11"/>
    <mergeCell ref="C14:D14"/>
    <mergeCell ref="A1:E1"/>
    <mergeCell ref="A2:E2"/>
    <mergeCell ref="A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B14" sqref="B14"/>
    </sheetView>
  </sheetViews>
  <sheetFormatPr defaultColWidth="8.875" defaultRowHeight="12.75"/>
  <cols>
    <col min="1" max="1" width="5.375" style="9" customWidth="1"/>
    <col min="2" max="2" width="65.875" style="9" customWidth="1"/>
    <col min="3" max="3" width="18.125" style="8" customWidth="1"/>
    <col min="4" max="16384" width="8.875" style="9" customWidth="1"/>
  </cols>
  <sheetData>
    <row r="1" spans="1:3" ht="18.75">
      <c r="A1" s="219" t="s">
        <v>17</v>
      </c>
      <c r="B1" s="219"/>
      <c r="C1" s="219"/>
    </row>
    <row r="2" spans="1:3" s="2" customFormat="1" ht="23.25" customHeight="1">
      <c r="A2" s="215" t="s">
        <v>87</v>
      </c>
      <c r="B2" s="215"/>
      <c r="C2" s="215"/>
    </row>
    <row r="3" s="11" customFormat="1" ht="14.25" customHeight="1">
      <c r="B3" s="11" t="s">
        <v>261</v>
      </c>
    </row>
    <row r="4" spans="1:3" s="11" customFormat="1" ht="22.5" customHeight="1">
      <c r="A4" s="222" t="s">
        <v>59</v>
      </c>
      <c r="B4" s="222"/>
      <c r="C4" s="33" t="s">
        <v>63</v>
      </c>
    </row>
    <row r="5" spans="1:3" s="11" customFormat="1" ht="35.25" customHeight="1">
      <c r="A5" s="111">
        <v>1</v>
      </c>
      <c r="B5" s="144" t="s">
        <v>18</v>
      </c>
      <c r="C5" s="34">
        <v>0</v>
      </c>
    </row>
    <row r="6" spans="1:3" s="11" customFormat="1" ht="31.5" customHeight="1">
      <c r="A6" s="10">
        <v>2</v>
      </c>
      <c r="B6" s="145" t="s">
        <v>165</v>
      </c>
      <c r="C6" s="34">
        <f>'222 проезд'!F17</f>
        <v>2000</v>
      </c>
    </row>
    <row r="7" spans="1:3" s="2" customFormat="1" ht="21" customHeight="1">
      <c r="A7" s="226" t="s">
        <v>19</v>
      </c>
      <c r="B7" s="227"/>
      <c r="C7" s="117">
        <f>C5+C6</f>
        <v>2000</v>
      </c>
    </row>
    <row r="8" s="2" customFormat="1" ht="15.75">
      <c r="C8" s="18"/>
    </row>
    <row r="9" spans="2:3" s="2" customFormat="1" ht="15.75">
      <c r="B9" s="35"/>
      <c r="C9" s="18"/>
    </row>
    <row r="10" spans="1:3" s="2" customFormat="1" ht="21" customHeight="1">
      <c r="A10" s="220" t="s">
        <v>84</v>
      </c>
      <c r="B10" s="220"/>
      <c r="C10" s="1"/>
    </row>
    <row r="11" spans="2:3" s="2" customFormat="1" ht="15.75">
      <c r="B11" s="35"/>
      <c r="C11" s="18"/>
    </row>
    <row r="12" spans="2:3" s="2" customFormat="1" ht="15.75">
      <c r="B12" s="35"/>
      <c r="C12" s="18"/>
    </row>
    <row r="13" spans="1:3" s="2" customFormat="1" ht="27" customHeight="1">
      <c r="A13" s="220" t="s">
        <v>145</v>
      </c>
      <c r="B13" s="220"/>
      <c r="C13" s="1"/>
    </row>
    <row r="14" s="2" customFormat="1" ht="15.75">
      <c r="C14" s="18"/>
    </row>
    <row r="15" s="2" customFormat="1" ht="15.75">
      <c r="C15" s="18"/>
    </row>
    <row r="16" ht="15.75">
      <c r="C16" s="16"/>
    </row>
    <row r="17" ht="15.75">
      <c r="C17" s="16"/>
    </row>
    <row r="18" ht="15.75">
      <c r="C18" s="16"/>
    </row>
    <row r="19" ht="15.75">
      <c r="C19" s="16"/>
    </row>
    <row r="20" ht="15.75">
      <c r="C20" s="16"/>
    </row>
    <row r="21" ht="15.75">
      <c r="C21" s="16"/>
    </row>
    <row r="22" ht="15.75">
      <c r="C22" s="16"/>
    </row>
    <row r="23" ht="15.75">
      <c r="C23" s="16"/>
    </row>
  </sheetData>
  <sheetProtection/>
  <mergeCells count="6">
    <mergeCell ref="A10:B10"/>
    <mergeCell ref="A13:B13"/>
    <mergeCell ref="A1:C1"/>
    <mergeCell ref="A2:C2"/>
    <mergeCell ref="A4:B4"/>
    <mergeCell ref="A7:B7"/>
  </mergeCells>
  <printOptions/>
  <pageMargins left="0.984251968503937" right="0.1968503937007874" top="0.7874015748031497" bottom="0.1968503937007874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T7" sqref="T7"/>
    </sheetView>
  </sheetViews>
  <sheetFormatPr defaultColWidth="8.875" defaultRowHeight="12.75"/>
  <cols>
    <col min="1" max="1" width="3.25390625" style="8" customWidth="1"/>
    <col min="2" max="2" width="8.25390625" style="9" customWidth="1"/>
    <col min="3" max="3" width="4.75390625" style="9" customWidth="1"/>
    <col min="4" max="4" width="2.125" style="9" customWidth="1"/>
    <col min="5" max="5" width="8.375" style="9" customWidth="1"/>
    <col min="6" max="6" width="5.75390625" style="9" customWidth="1"/>
    <col min="7" max="7" width="2.00390625" style="9" customWidth="1"/>
    <col min="8" max="8" width="4.25390625" style="9" customWidth="1"/>
    <col min="9" max="9" width="2.75390625" style="9" customWidth="1"/>
    <col min="10" max="10" width="5.375" style="9" customWidth="1"/>
    <col min="11" max="11" width="2.625" style="9" customWidth="1"/>
    <col min="12" max="12" width="5.00390625" style="9" customWidth="1"/>
    <col min="13" max="13" width="5.75390625" style="9" customWidth="1"/>
    <col min="14" max="14" width="2.125" style="9" customWidth="1"/>
    <col min="15" max="15" width="4.375" style="9" customWidth="1"/>
    <col min="16" max="17" width="5.00390625" style="9" customWidth="1"/>
    <col min="18" max="18" width="11.125" style="9" customWidth="1"/>
    <col min="19" max="16384" width="8.875" style="9" customWidth="1"/>
  </cols>
  <sheetData>
    <row r="1" spans="1:18" ht="18.75">
      <c r="A1" s="219" t="s">
        <v>195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</row>
    <row r="2" spans="1:18" ht="15.75">
      <c r="A2" s="219" t="s">
        <v>231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</row>
    <row r="3" spans="1:18" ht="15.75">
      <c r="A3" s="262" t="s">
        <v>78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4" ht="9" customHeight="1"/>
    <row r="5" spans="1:18" ht="34.5" customHeight="1">
      <c r="A5" s="13"/>
      <c r="B5" s="251" t="s">
        <v>59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3" t="s">
        <v>63</v>
      </c>
    </row>
    <row r="6" spans="1:18" ht="40.5" customHeight="1">
      <c r="A6" s="13">
        <v>1</v>
      </c>
      <c r="B6" s="263" t="s">
        <v>106</v>
      </c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5"/>
      <c r="R6" s="87">
        <v>6960</v>
      </c>
    </row>
    <row r="7" spans="1:18" ht="24" customHeight="1">
      <c r="A7" s="63">
        <v>2</v>
      </c>
      <c r="B7" s="58" t="s">
        <v>126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63"/>
    </row>
    <row r="8" spans="1:18" ht="15.75">
      <c r="A8" s="88"/>
      <c r="B8" s="89">
        <v>7</v>
      </c>
      <c r="C8" s="19" t="s">
        <v>86</v>
      </c>
      <c r="D8" s="19" t="s">
        <v>108</v>
      </c>
      <c r="E8" s="90">
        <v>82</v>
      </c>
      <c r="F8" s="91" t="s">
        <v>64</v>
      </c>
      <c r="G8" s="19"/>
      <c r="H8" s="19"/>
      <c r="I8" s="19"/>
      <c r="J8" s="19"/>
      <c r="K8" s="92"/>
      <c r="L8" s="92"/>
      <c r="M8" s="92"/>
      <c r="N8" s="92"/>
      <c r="O8" s="92"/>
      <c r="P8" s="92"/>
      <c r="Q8" s="93"/>
      <c r="R8" s="94">
        <v>0</v>
      </c>
    </row>
    <row r="9" spans="1:18" ht="24" customHeight="1">
      <c r="A9" s="63">
        <v>3</v>
      </c>
      <c r="B9" s="58" t="s">
        <v>127</v>
      </c>
      <c r="C9" s="59"/>
      <c r="D9" s="59"/>
      <c r="E9" s="59"/>
      <c r="F9" s="59"/>
      <c r="G9" s="59"/>
      <c r="H9" s="59"/>
      <c r="I9" s="59"/>
      <c r="J9" s="32"/>
      <c r="K9" s="59"/>
      <c r="L9" s="59"/>
      <c r="M9" s="59"/>
      <c r="N9" s="59"/>
      <c r="O9" s="59"/>
      <c r="P9" s="59"/>
      <c r="Q9" s="60"/>
      <c r="R9" s="66"/>
    </row>
    <row r="10" spans="1:18" ht="15.75">
      <c r="A10" s="88"/>
      <c r="B10" s="89"/>
      <c r="C10" s="19" t="s">
        <v>86</v>
      </c>
      <c r="D10" s="19" t="s">
        <v>108</v>
      </c>
      <c r="E10" s="90"/>
      <c r="F10" s="91" t="s">
        <v>64</v>
      </c>
      <c r="G10" s="19"/>
      <c r="H10" s="19"/>
      <c r="I10" s="19"/>
      <c r="J10" s="19"/>
      <c r="K10" s="92"/>
      <c r="L10" s="266"/>
      <c r="M10" s="266"/>
      <c r="N10" s="266"/>
      <c r="O10" s="266"/>
      <c r="P10" s="266"/>
      <c r="Q10" s="93"/>
      <c r="R10" s="94">
        <f>B10*E10</f>
        <v>0</v>
      </c>
    </row>
    <row r="11" spans="1:18" ht="24" customHeight="1">
      <c r="A11" s="95">
        <v>4</v>
      </c>
      <c r="B11" s="235" t="s">
        <v>129</v>
      </c>
      <c r="C11" s="236"/>
      <c r="D11" s="236"/>
      <c r="E11" s="236"/>
      <c r="F11" s="236"/>
      <c r="G11" s="236"/>
      <c r="H11" s="236"/>
      <c r="I11" s="236"/>
      <c r="J11" s="236"/>
      <c r="K11" s="75"/>
      <c r="L11" s="75"/>
      <c r="M11" s="75"/>
      <c r="N11" s="75"/>
      <c r="O11" s="75"/>
      <c r="P11" s="75"/>
      <c r="Q11" s="76"/>
      <c r="R11" s="101"/>
    </row>
    <row r="12" spans="1:18" ht="15.75" customHeight="1">
      <c r="A12" s="102"/>
      <c r="B12" s="191">
        <v>56</v>
      </c>
      <c r="C12" s="192" t="s">
        <v>86</v>
      </c>
      <c r="D12" s="192" t="s">
        <v>108</v>
      </c>
      <c r="E12" s="193">
        <v>2</v>
      </c>
      <c r="F12" s="192" t="s">
        <v>130</v>
      </c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9"/>
      <c r="R12" s="94">
        <v>46040</v>
      </c>
    </row>
    <row r="13" spans="1:18" ht="24" customHeight="1">
      <c r="A13" s="95">
        <v>5</v>
      </c>
      <c r="B13" s="235" t="s">
        <v>131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7"/>
      <c r="R13" s="101"/>
    </row>
    <row r="14" spans="1:18" ht="15.75" customHeight="1">
      <c r="A14" s="95"/>
      <c r="B14" s="103"/>
      <c r="C14" s="100" t="s">
        <v>132</v>
      </c>
      <c r="D14" s="100" t="s">
        <v>108</v>
      </c>
      <c r="E14" s="104"/>
      <c r="F14" s="104" t="s">
        <v>133</v>
      </c>
      <c r="G14" s="100" t="s">
        <v>108</v>
      </c>
      <c r="H14" s="82">
        <v>18</v>
      </c>
      <c r="I14" s="100" t="s">
        <v>110</v>
      </c>
      <c r="J14" s="100" t="s">
        <v>111</v>
      </c>
      <c r="K14" s="82" t="s">
        <v>108</v>
      </c>
      <c r="L14" s="82">
        <v>249</v>
      </c>
      <c r="M14" s="236" t="s">
        <v>134</v>
      </c>
      <c r="N14" s="236"/>
      <c r="O14" s="236"/>
      <c r="P14" s="236"/>
      <c r="Q14" s="237"/>
      <c r="R14" s="101"/>
    </row>
    <row r="15" spans="1:18" ht="15.75">
      <c r="A15" s="95"/>
      <c r="B15" s="259" t="s">
        <v>135</v>
      </c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1"/>
      <c r="R15" s="101"/>
    </row>
    <row r="16" spans="1:18" ht="15.75" customHeight="1">
      <c r="A16" s="95"/>
      <c r="B16" s="103"/>
      <c r="C16" s="100" t="s">
        <v>132</v>
      </c>
      <c r="D16" s="100" t="s">
        <v>108</v>
      </c>
      <c r="E16" s="104"/>
      <c r="F16" s="104" t="s">
        <v>133</v>
      </c>
      <c r="G16" s="100" t="s">
        <v>108</v>
      </c>
      <c r="H16" s="82">
        <v>18</v>
      </c>
      <c r="I16" s="100" t="s">
        <v>110</v>
      </c>
      <c r="J16" s="100" t="s">
        <v>111</v>
      </c>
      <c r="K16" s="82" t="s">
        <v>108</v>
      </c>
      <c r="L16" s="82">
        <v>1</v>
      </c>
      <c r="M16" s="100" t="s">
        <v>136</v>
      </c>
      <c r="N16" s="100" t="s">
        <v>108</v>
      </c>
      <c r="O16" s="82">
        <v>249</v>
      </c>
      <c r="P16" s="206" t="s">
        <v>137</v>
      </c>
      <c r="Q16" s="207"/>
      <c r="R16" s="101">
        <v>0</v>
      </c>
    </row>
    <row r="17" spans="1:18" ht="15.75" customHeight="1">
      <c r="A17" s="102"/>
      <c r="B17" s="268" t="s">
        <v>138</v>
      </c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70"/>
      <c r="R17" s="109"/>
    </row>
    <row r="18" spans="1:18" ht="24" customHeight="1">
      <c r="A18" s="95">
        <v>6</v>
      </c>
      <c r="B18" s="205" t="s">
        <v>139</v>
      </c>
      <c r="C18" s="206"/>
      <c r="D18" s="206"/>
      <c r="E18" s="206"/>
      <c r="F18" s="206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6"/>
      <c r="R18" s="101"/>
    </row>
    <row r="19" spans="1:18" ht="15.75" customHeight="1">
      <c r="A19" s="95"/>
      <c r="B19" s="103">
        <v>501.2</v>
      </c>
      <c r="C19" s="105" t="s">
        <v>86</v>
      </c>
      <c r="D19" s="105" t="s">
        <v>108</v>
      </c>
      <c r="E19" s="108" t="s">
        <v>179</v>
      </c>
      <c r="F19" s="206" t="s">
        <v>140</v>
      </c>
      <c r="G19" s="206"/>
      <c r="H19" s="206"/>
      <c r="I19" s="105"/>
      <c r="J19" s="105"/>
      <c r="K19" s="105"/>
      <c r="L19" s="105"/>
      <c r="M19" s="105"/>
      <c r="N19" s="105"/>
      <c r="O19" s="105"/>
      <c r="P19" s="105"/>
      <c r="Q19" s="106"/>
      <c r="R19" s="101">
        <v>0</v>
      </c>
    </row>
    <row r="20" spans="1:18" ht="6.75" customHeight="1">
      <c r="A20" s="95"/>
      <c r="B20" s="271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3"/>
      <c r="R20" s="101"/>
    </row>
    <row r="21" spans="1:18" ht="25.5" customHeight="1">
      <c r="A21" s="107"/>
      <c r="B21" s="274" t="s">
        <v>65</v>
      </c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141">
        <f>SUM(R6:R20)</f>
        <v>53000</v>
      </c>
    </row>
    <row r="22" spans="2:15" ht="18.75" customHeight="1">
      <c r="B22" s="267" t="s">
        <v>16</v>
      </c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</row>
    <row r="24" ht="36.75" customHeight="1">
      <c r="B24" s="9" t="s">
        <v>66</v>
      </c>
    </row>
    <row r="27" ht="24.75" customHeight="1">
      <c r="B27" s="9" t="s">
        <v>145</v>
      </c>
    </row>
  </sheetData>
  <sheetProtection/>
  <mergeCells count="17">
    <mergeCell ref="B22:O22"/>
    <mergeCell ref="B18:F18"/>
    <mergeCell ref="F19:H19"/>
    <mergeCell ref="P16:Q16"/>
    <mergeCell ref="B17:Q17"/>
    <mergeCell ref="B20:Q20"/>
    <mergeCell ref="B21:Q21"/>
    <mergeCell ref="M14:Q14"/>
    <mergeCell ref="B15:Q15"/>
    <mergeCell ref="A1:R1"/>
    <mergeCell ref="A2:R2"/>
    <mergeCell ref="A3:R3"/>
    <mergeCell ref="B5:Q5"/>
    <mergeCell ref="B6:Q6"/>
    <mergeCell ref="L10:P10"/>
    <mergeCell ref="B11:J11"/>
    <mergeCell ref="B13:Q13"/>
  </mergeCells>
  <printOptions/>
  <pageMargins left="0.984251968503937" right="0" top="0.7874015748031497" bottom="0.3937007874015748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Q14" sqref="Q14"/>
    </sheetView>
  </sheetViews>
  <sheetFormatPr defaultColWidth="9.00390625" defaultRowHeight="12.75"/>
  <cols>
    <col min="1" max="1" width="7.125" style="30" customWidth="1"/>
    <col min="2" max="2" width="7.75390625" style="30" customWidth="1"/>
    <col min="3" max="3" width="8.75390625" style="30" customWidth="1"/>
    <col min="4" max="4" width="8.625" style="30" customWidth="1"/>
    <col min="5" max="5" width="8.75390625" style="30" hidden="1" customWidth="1"/>
    <col min="6" max="6" width="5.875" style="30" hidden="1" customWidth="1"/>
    <col min="7" max="7" width="5.25390625" style="30" hidden="1" customWidth="1"/>
    <col min="8" max="8" width="10.125" style="30" customWidth="1"/>
    <col min="9" max="9" width="0.2421875" style="30" hidden="1" customWidth="1"/>
    <col min="10" max="10" width="8.125" style="30" hidden="1" customWidth="1"/>
    <col min="11" max="11" width="10.25390625" style="30" customWidth="1"/>
    <col min="12" max="12" width="0.12890625" style="30" customWidth="1"/>
    <col min="13" max="13" width="9.25390625" style="30" customWidth="1"/>
    <col min="14" max="14" width="7.75390625" style="30" customWidth="1"/>
    <col min="15" max="15" width="10.875" style="30" customWidth="1"/>
    <col min="16" max="16" width="8.75390625" style="30" customWidth="1"/>
    <col min="17" max="17" width="11.25390625" style="30" customWidth="1"/>
    <col min="18" max="18" width="9.125" style="30" customWidth="1"/>
    <col min="19" max="16384" width="9.125" style="29" customWidth="1"/>
  </cols>
  <sheetData>
    <row r="1" spans="1:18" s="9" customFormat="1" ht="15.75">
      <c r="A1" s="185" t="s">
        <v>237</v>
      </c>
      <c r="B1" s="185"/>
      <c r="C1" s="185"/>
      <c r="D1" s="185"/>
      <c r="E1" s="185"/>
      <c r="F1" s="185"/>
      <c r="G1" s="185"/>
      <c r="H1" s="185"/>
      <c r="I1" s="8"/>
      <c r="J1" s="8"/>
      <c r="K1" s="8"/>
      <c r="L1" s="8"/>
      <c r="M1" s="8"/>
      <c r="N1" s="8"/>
      <c r="O1" s="8"/>
      <c r="P1" s="8"/>
      <c r="Q1" s="8"/>
      <c r="R1" s="8"/>
    </row>
    <row r="2" ht="13.5" thickBot="1"/>
    <row r="3" spans="1:18" s="51" customFormat="1" ht="57.75" customHeight="1">
      <c r="A3" s="46" t="s">
        <v>91</v>
      </c>
      <c r="B3" s="47" t="s">
        <v>92</v>
      </c>
      <c r="C3" s="48" t="s">
        <v>93</v>
      </c>
      <c r="D3" s="46" t="s">
        <v>94</v>
      </c>
      <c r="E3" s="47" t="s">
        <v>95</v>
      </c>
      <c r="F3" s="47" t="s">
        <v>96</v>
      </c>
      <c r="G3" s="47" t="s">
        <v>97</v>
      </c>
      <c r="H3" s="47" t="s">
        <v>98</v>
      </c>
      <c r="I3" s="47" t="s">
        <v>99</v>
      </c>
      <c r="J3" s="47" t="s">
        <v>100</v>
      </c>
      <c r="K3" s="47" t="s">
        <v>101</v>
      </c>
      <c r="L3" s="47" t="s">
        <v>102</v>
      </c>
      <c r="M3" s="48" t="s">
        <v>93</v>
      </c>
      <c r="N3" s="46" t="s">
        <v>103</v>
      </c>
      <c r="O3" s="47" t="s">
        <v>104</v>
      </c>
      <c r="P3" s="48" t="s">
        <v>93</v>
      </c>
      <c r="Q3" s="49" t="s">
        <v>105</v>
      </c>
      <c r="R3" s="50"/>
    </row>
    <row r="4" spans="1:18" s="9" customFormat="1" ht="24" customHeight="1" thickBot="1">
      <c r="A4" s="52"/>
      <c r="B4" s="53"/>
      <c r="C4" s="54">
        <f>B4*A4</f>
        <v>0</v>
      </c>
      <c r="D4" s="52">
        <v>1</v>
      </c>
      <c r="E4" s="53"/>
      <c r="F4" s="53"/>
      <c r="G4" s="53"/>
      <c r="H4" s="53">
        <v>580</v>
      </c>
      <c r="I4" s="55"/>
      <c r="J4" s="55"/>
      <c r="K4" s="84"/>
      <c r="L4" s="53"/>
      <c r="M4" s="54">
        <f>H4*12</f>
        <v>6960</v>
      </c>
      <c r="N4" s="52"/>
      <c r="O4" s="53"/>
      <c r="P4" s="54">
        <f>O4*N4*12</f>
        <v>0</v>
      </c>
      <c r="Q4" s="56">
        <f>P4+M4+I4+C4</f>
        <v>6960</v>
      </c>
      <c r="R4" s="8"/>
    </row>
    <row r="8" spans="1:18" s="9" customFormat="1" ht="15.75">
      <c r="A8" s="8"/>
      <c r="B8" s="8" t="s">
        <v>66</v>
      </c>
      <c r="C8" s="8"/>
      <c r="D8" s="8"/>
      <c r="E8" s="8"/>
      <c r="F8" s="8"/>
      <c r="G8" s="8"/>
      <c r="H8" s="8"/>
      <c r="J8" s="8"/>
      <c r="K8" s="8"/>
      <c r="N8" s="8"/>
      <c r="O8" s="8"/>
      <c r="P8" s="8"/>
      <c r="Q8" s="8"/>
      <c r="R8" s="8"/>
    </row>
    <row r="9" spans="1:18" s="9" customFormat="1" ht="15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9" customFormat="1" ht="15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s="9" customFormat="1" ht="15.75">
      <c r="A11" s="8"/>
      <c r="B11" s="8" t="s">
        <v>145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D1">
      <selection activeCell="B3" sqref="B3"/>
    </sheetView>
  </sheetViews>
  <sheetFormatPr defaultColWidth="8.875" defaultRowHeight="12.75"/>
  <cols>
    <col min="1" max="1" width="15.25390625" style="9" customWidth="1"/>
    <col min="2" max="2" width="51.125" style="9" customWidth="1"/>
    <col min="3" max="3" width="18.125" style="8" customWidth="1"/>
    <col min="4" max="16384" width="8.875" style="9" customWidth="1"/>
  </cols>
  <sheetData>
    <row r="1" spans="1:3" ht="18.75">
      <c r="A1" s="219" t="s">
        <v>42</v>
      </c>
      <c r="B1" s="219"/>
      <c r="C1" s="219"/>
    </row>
    <row r="2" spans="1:3" s="2" customFormat="1" ht="23.25" customHeight="1">
      <c r="A2" s="215" t="s">
        <v>5</v>
      </c>
      <c r="B2" s="215"/>
      <c r="C2" s="215"/>
    </row>
    <row r="3" s="11" customFormat="1" ht="14.25" customHeight="1">
      <c r="B3" s="11" t="s">
        <v>232</v>
      </c>
    </row>
    <row r="4" spans="1:3" s="11" customFormat="1" ht="22.5" customHeight="1">
      <c r="A4" s="222" t="s">
        <v>59</v>
      </c>
      <c r="B4" s="222"/>
      <c r="C4" s="36" t="s">
        <v>63</v>
      </c>
    </row>
    <row r="5" spans="1:3" s="11" customFormat="1" ht="22.5" customHeight="1">
      <c r="A5" s="143" t="s">
        <v>8</v>
      </c>
      <c r="B5" s="144" t="s">
        <v>6</v>
      </c>
      <c r="C5" s="36">
        <f>'221'!R21</f>
        <v>53000</v>
      </c>
    </row>
    <row r="6" spans="1:3" s="11" customFormat="1" ht="22.5" customHeight="1">
      <c r="A6" s="118" t="s">
        <v>9</v>
      </c>
      <c r="B6" s="123" t="s">
        <v>7</v>
      </c>
      <c r="C6" s="120">
        <f>'222 свод'!C7</f>
        <v>2000</v>
      </c>
    </row>
    <row r="7" spans="1:3" s="11" customFormat="1" ht="22.5" customHeight="1">
      <c r="A7" s="118" t="s">
        <v>10</v>
      </c>
      <c r="B7" s="123" t="s">
        <v>13</v>
      </c>
      <c r="C7" s="120">
        <f>'223'!M16</f>
        <v>1178903.75</v>
      </c>
    </row>
    <row r="8" spans="1:3" s="11" customFormat="1" ht="22.5" customHeight="1">
      <c r="A8" s="118" t="s">
        <v>11</v>
      </c>
      <c r="B8" s="123" t="s">
        <v>14</v>
      </c>
      <c r="C8" s="120">
        <f>'224'!E8</f>
        <v>0</v>
      </c>
    </row>
    <row r="9" spans="1:3" s="2" customFormat="1" ht="22.5" customHeight="1">
      <c r="A9" s="118" t="s">
        <v>12</v>
      </c>
      <c r="B9" s="123" t="s">
        <v>15</v>
      </c>
      <c r="C9" s="120">
        <f>'225 свод'!M35</f>
        <v>27270</v>
      </c>
    </row>
    <row r="10" spans="1:3" s="2" customFormat="1" ht="22.5" customHeight="1">
      <c r="A10" s="121" t="s">
        <v>170</v>
      </c>
      <c r="B10" s="110" t="s">
        <v>171</v>
      </c>
      <c r="C10" s="73">
        <f>'226 свод'!K32</f>
        <v>46356</v>
      </c>
    </row>
    <row r="11" spans="1:3" s="2" customFormat="1" ht="21" customHeight="1">
      <c r="A11" s="226" t="s">
        <v>65</v>
      </c>
      <c r="B11" s="227"/>
      <c r="C11" s="38">
        <f>SUM(C5:C10)</f>
        <v>1307529.75</v>
      </c>
    </row>
    <row r="12" s="2" customFormat="1" ht="15.75">
      <c r="C12" s="18"/>
    </row>
    <row r="13" s="2" customFormat="1" ht="15.75">
      <c r="C13" s="18"/>
    </row>
    <row r="14" spans="1:3" s="2" customFormat="1" ht="24" customHeight="1">
      <c r="A14" s="220" t="s">
        <v>66</v>
      </c>
      <c r="B14" s="220"/>
      <c r="C14" s="220"/>
    </row>
    <row r="15" s="2" customFormat="1" ht="15.75">
      <c r="C15" s="18"/>
    </row>
    <row r="16" s="2" customFormat="1" ht="15.75">
      <c r="C16" s="18"/>
    </row>
    <row r="17" spans="1:3" ht="15.75">
      <c r="A17" s="9" t="s">
        <v>145</v>
      </c>
      <c r="C17" s="16"/>
    </row>
    <row r="18" ht="15.75">
      <c r="C18" s="16"/>
    </row>
    <row r="19" ht="15.75">
      <c r="C19" s="16"/>
    </row>
    <row r="20" ht="15.75">
      <c r="C20" s="16"/>
    </row>
    <row r="21" ht="15.75">
      <c r="C21" s="16"/>
    </row>
    <row r="22" ht="15.75">
      <c r="C22" s="16"/>
    </row>
    <row r="23" ht="15.75">
      <c r="C23" s="16"/>
    </row>
    <row r="24" ht="15.75">
      <c r="C24" s="16"/>
    </row>
  </sheetData>
  <sheetProtection/>
  <mergeCells count="5">
    <mergeCell ref="A4:B4"/>
    <mergeCell ref="A11:B11"/>
    <mergeCell ref="A14:C14"/>
    <mergeCell ref="A1:C1"/>
    <mergeCell ref="A2:C2"/>
  </mergeCells>
  <printOptions/>
  <pageMargins left="0.984251968503937" right="0" top="0.7874015748031497" bottom="0.3937007874015748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H9" sqref="H9"/>
    </sheetView>
  </sheetViews>
  <sheetFormatPr defaultColWidth="8.875" defaultRowHeight="12.75"/>
  <cols>
    <col min="1" max="1" width="16.125" style="9" customWidth="1"/>
    <col min="2" max="2" width="51.125" style="9" customWidth="1"/>
    <col min="3" max="3" width="17.375" style="8" customWidth="1"/>
    <col min="4" max="16384" width="8.875" style="9" customWidth="1"/>
  </cols>
  <sheetData>
    <row r="1" spans="1:3" ht="18.75">
      <c r="A1" s="219" t="s">
        <v>3</v>
      </c>
      <c r="B1" s="219"/>
      <c r="C1" s="219"/>
    </row>
    <row r="2" spans="1:3" s="2" customFormat="1" ht="23.25" customHeight="1">
      <c r="A2" s="215" t="s">
        <v>4</v>
      </c>
      <c r="B2" s="215"/>
      <c r="C2" s="215"/>
    </row>
    <row r="3" s="11" customFormat="1" ht="14.25" customHeight="1">
      <c r="B3" s="11" t="s">
        <v>261</v>
      </c>
    </row>
    <row r="4" spans="1:3" s="11" customFormat="1" ht="22.5" customHeight="1">
      <c r="A4" s="222" t="s">
        <v>59</v>
      </c>
      <c r="B4" s="222"/>
      <c r="C4" s="36" t="s">
        <v>63</v>
      </c>
    </row>
    <row r="5" spans="1:3" s="11" customFormat="1" ht="25.5" customHeight="1">
      <c r="A5" s="231" t="s">
        <v>220</v>
      </c>
      <c r="B5" s="232"/>
      <c r="C5" s="115">
        <f>'211'!C8*30/100</f>
        <v>2762370</v>
      </c>
    </row>
    <row r="6" spans="1:3" s="2" customFormat="1" ht="61.5" customHeight="1">
      <c r="A6" s="275" t="s">
        <v>85</v>
      </c>
      <c r="B6" s="234"/>
      <c r="C6" s="116">
        <f>'211'!C8*0.2/100</f>
        <v>18415.8</v>
      </c>
    </row>
    <row r="7" spans="1:3" s="2" customFormat="1" ht="24" customHeight="1">
      <c r="A7" s="226" t="s">
        <v>65</v>
      </c>
      <c r="B7" s="227"/>
      <c r="C7" s="117">
        <f>SUM(C5:C6)</f>
        <v>2780785.8</v>
      </c>
    </row>
    <row r="8" s="2" customFormat="1" ht="15.75">
      <c r="C8" s="18"/>
    </row>
    <row r="9" s="2" customFormat="1" ht="15.75">
      <c r="C9" s="18"/>
    </row>
    <row r="10" spans="1:3" s="2" customFormat="1" ht="21" customHeight="1">
      <c r="A10" s="31" t="s">
        <v>84</v>
      </c>
      <c r="B10" s="31"/>
      <c r="C10" s="1"/>
    </row>
    <row r="11" spans="2:3" s="2" customFormat="1" ht="15.75">
      <c r="B11" s="35"/>
      <c r="C11" s="18"/>
    </row>
    <row r="12" spans="2:3" s="2" customFormat="1" ht="15.75">
      <c r="B12" s="35"/>
      <c r="C12" s="18"/>
    </row>
    <row r="13" spans="1:3" s="2" customFormat="1" ht="15.75">
      <c r="A13" s="31" t="s">
        <v>2</v>
      </c>
      <c r="B13" s="31"/>
      <c r="C13" s="1"/>
    </row>
    <row r="14" ht="15.75">
      <c r="C14" s="16"/>
    </row>
    <row r="15" ht="15.75">
      <c r="C15" s="16"/>
    </row>
    <row r="16" ht="15.75">
      <c r="C16" s="16"/>
    </row>
    <row r="17" ht="15.75">
      <c r="C17" s="16"/>
    </row>
    <row r="18" ht="15.75">
      <c r="C18" s="16"/>
    </row>
    <row r="19" ht="15.75">
      <c r="C19" s="16"/>
    </row>
    <row r="20" ht="15.75">
      <c r="C20" s="16"/>
    </row>
    <row r="21" ht="15.75">
      <c r="C21" s="16"/>
    </row>
  </sheetData>
  <sheetProtection/>
  <mergeCells count="6">
    <mergeCell ref="A6:B6"/>
    <mergeCell ref="A7:B7"/>
    <mergeCell ref="A1:C1"/>
    <mergeCell ref="A2:C2"/>
    <mergeCell ref="A4:B4"/>
    <mergeCell ref="A5:B5"/>
  </mergeCells>
  <printOptions/>
  <pageMargins left="1.1811023622047245" right="0.1968503937007874" top="0.7874015748031497" bottom="0.3937007874015748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5.00390625" style="8" customWidth="1"/>
    <col min="2" max="2" width="43.25390625" style="21" customWidth="1"/>
    <col min="3" max="3" width="10.00390625" style="21" customWidth="1"/>
    <col min="4" max="5" width="9.125" style="1" customWidth="1"/>
    <col min="6" max="6" width="15.625" style="8" customWidth="1"/>
    <col min="7" max="16384" width="9.125" style="8" customWidth="1"/>
  </cols>
  <sheetData>
    <row r="1" spans="1:6" ht="18.75">
      <c r="A1" s="219" t="s">
        <v>155</v>
      </c>
      <c r="B1" s="219"/>
      <c r="C1" s="219"/>
      <c r="D1" s="219"/>
      <c r="E1" s="219"/>
      <c r="F1" s="219"/>
    </row>
    <row r="2" spans="1:6" ht="15.75">
      <c r="A2" s="219" t="s">
        <v>156</v>
      </c>
      <c r="B2" s="219"/>
      <c r="C2" s="219"/>
      <c r="D2" s="219"/>
      <c r="E2" s="219"/>
      <c r="F2" s="219"/>
    </row>
    <row r="3" spans="1:6" ht="15.75">
      <c r="A3" s="276" t="s">
        <v>1</v>
      </c>
      <c r="B3" s="276"/>
      <c r="C3" s="276"/>
      <c r="D3" s="276"/>
      <c r="E3" s="276"/>
      <c r="F3" s="276"/>
    </row>
    <row r="4" spans="1:6" ht="15.75">
      <c r="A4" s="19"/>
      <c r="B4" s="19" t="s">
        <v>244</v>
      </c>
      <c r="C4" s="19"/>
      <c r="D4" s="19"/>
      <c r="E4" s="19"/>
      <c r="F4" s="19"/>
    </row>
    <row r="5" spans="1:6" s="11" customFormat="1" ht="63">
      <c r="A5" s="10" t="s">
        <v>58</v>
      </c>
      <c r="B5" s="10" t="s">
        <v>59</v>
      </c>
      <c r="C5" s="10" t="s">
        <v>125</v>
      </c>
      <c r="D5" s="10" t="s">
        <v>70</v>
      </c>
      <c r="E5" s="10" t="s">
        <v>71</v>
      </c>
      <c r="F5" s="10" t="s">
        <v>203</v>
      </c>
    </row>
    <row r="6" spans="1:6" s="1" customFormat="1" ht="15.75">
      <c r="A6" s="3">
        <v>1</v>
      </c>
      <c r="B6" s="12" t="s">
        <v>178</v>
      </c>
      <c r="C6" s="3">
        <v>1</v>
      </c>
      <c r="D6" s="3">
        <v>10</v>
      </c>
      <c r="E6" s="3">
        <v>1</v>
      </c>
      <c r="F6" s="6">
        <v>2000</v>
      </c>
    </row>
    <row r="7" spans="1:6" s="1" customFormat="1" ht="15.75">
      <c r="A7" s="3">
        <v>2</v>
      </c>
      <c r="B7" s="12" t="s">
        <v>178</v>
      </c>
      <c r="C7" s="3">
        <v>1</v>
      </c>
      <c r="D7" s="3">
        <v>10</v>
      </c>
      <c r="E7" s="3">
        <v>1</v>
      </c>
      <c r="F7" s="6">
        <v>2000</v>
      </c>
    </row>
    <row r="8" spans="1:6" s="1" customFormat="1" ht="15.75">
      <c r="A8" s="212" t="s">
        <v>74</v>
      </c>
      <c r="B8" s="212"/>
      <c r="C8" s="212"/>
      <c r="D8" s="212"/>
      <c r="E8" s="212"/>
      <c r="F8" s="17">
        <f>SUM(F6:F7)</f>
        <v>4000</v>
      </c>
    </row>
    <row r="9" spans="1:6" s="1" customFormat="1" ht="15.75">
      <c r="A9" s="3">
        <v>1</v>
      </c>
      <c r="B9" s="12" t="s">
        <v>178</v>
      </c>
      <c r="C9" s="3">
        <v>1</v>
      </c>
      <c r="D9" s="3">
        <v>10</v>
      </c>
      <c r="E9" s="3">
        <v>1</v>
      </c>
      <c r="F9" s="6">
        <v>2000</v>
      </c>
    </row>
    <row r="10" spans="1:6" s="1" customFormat="1" ht="15.75">
      <c r="A10" s="3">
        <v>2</v>
      </c>
      <c r="B10" s="12" t="s">
        <v>178</v>
      </c>
      <c r="C10" s="3">
        <v>1</v>
      </c>
      <c r="D10" s="3">
        <v>10</v>
      </c>
      <c r="E10" s="3">
        <v>1</v>
      </c>
      <c r="F10" s="6">
        <v>2000</v>
      </c>
    </row>
    <row r="11" spans="1:6" s="1" customFormat="1" ht="15.75">
      <c r="A11" s="212" t="s">
        <v>75</v>
      </c>
      <c r="B11" s="212"/>
      <c r="C11" s="212"/>
      <c r="D11" s="212"/>
      <c r="E11" s="212"/>
      <c r="F11" s="17">
        <f>SUM(F9:F10)</f>
        <v>4000</v>
      </c>
    </row>
    <row r="12" spans="1:6" s="1" customFormat="1" ht="15.75">
      <c r="A12" s="3">
        <v>1</v>
      </c>
      <c r="B12" s="12" t="s">
        <v>178</v>
      </c>
      <c r="C12" s="3"/>
      <c r="D12" s="3"/>
      <c r="E12" s="3"/>
      <c r="F12" s="6"/>
    </row>
    <row r="13" spans="1:6" s="1" customFormat="1" ht="15.75">
      <c r="A13" s="3"/>
      <c r="B13" s="12"/>
      <c r="C13" s="3"/>
      <c r="D13" s="3"/>
      <c r="E13" s="3"/>
      <c r="F13" s="6"/>
    </row>
    <row r="14" spans="1:6" s="1" customFormat="1" ht="15.75">
      <c r="A14" s="212" t="s">
        <v>76</v>
      </c>
      <c r="B14" s="212"/>
      <c r="C14" s="212"/>
      <c r="D14" s="212"/>
      <c r="E14" s="212"/>
      <c r="F14" s="17">
        <f>SUM(F12:F13)</f>
        <v>0</v>
      </c>
    </row>
    <row r="15" spans="1:6" s="1" customFormat="1" ht="15.75">
      <c r="A15" s="3">
        <v>1</v>
      </c>
      <c r="B15" s="12" t="s">
        <v>178</v>
      </c>
      <c r="C15" s="3"/>
      <c r="D15" s="3"/>
      <c r="E15" s="3"/>
      <c r="F15" s="6"/>
    </row>
    <row r="16" spans="1:6" ht="15.75">
      <c r="A16" s="13"/>
      <c r="B16" s="15"/>
      <c r="C16" s="13"/>
      <c r="D16" s="3"/>
      <c r="E16" s="3"/>
      <c r="F16" s="14"/>
    </row>
    <row r="17" spans="1:6" ht="15.75">
      <c r="A17" s="212" t="s">
        <v>77</v>
      </c>
      <c r="B17" s="212"/>
      <c r="C17" s="212"/>
      <c r="D17" s="212"/>
      <c r="E17" s="212"/>
      <c r="F17" s="17">
        <f>SUM(F15:F16)</f>
        <v>0</v>
      </c>
    </row>
    <row r="18" spans="1:6" ht="15.75">
      <c r="A18" s="13"/>
      <c r="B18" s="217" t="s">
        <v>68</v>
      </c>
      <c r="C18" s="217"/>
      <c r="D18" s="217"/>
      <c r="E18" s="217"/>
      <c r="F18" s="7">
        <f>F8+F11+F14+F17</f>
        <v>8000</v>
      </c>
    </row>
    <row r="19" ht="15.75">
      <c r="F19" s="16"/>
    </row>
    <row r="20" spans="2:6" ht="40.5" customHeight="1">
      <c r="B20" s="21" t="s">
        <v>66</v>
      </c>
      <c r="D20" s="215"/>
      <c r="E20" s="215"/>
      <c r="F20" s="16"/>
    </row>
    <row r="21" ht="19.5" customHeight="1">
      <c r="F21" s="16"/>
    </row>
    <row r="22" ht="21" customHeight="1">
      <c r="B22" s="21" t="s">
        <v>0</v>
      </c>
    </row>
  </sheetData>
  <sheetProtection/>
  <mergeCells count="9">
    <mergeCell ref="A1:F1"/>
    <mergeCell ref="A3:F3"/>
    <mergeCell ref="D20:E20"/>
    <mergeCell ref="A2:F2"/>
    <mergeCell ref="A8:E8"/>
    <mergeCell ref="A11:E11"/>
    <mergeCell ref="A14:E14"/>
    <mergeCell ref="A17:E17"/>
    <mergeCell ref="B18:E18"/>
  </mergeCells>
  <printOptions/>
  <pageMargins left="0.7874015748031497" right="0" top="0.984251968503937" bottom="0.3937007874015748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F10" sqref="F10"/>
    </sheetView>
  </sheetViews>
  <sheetFormatPr defaultColWidth="8.875" defaultRowHeight="12.75"/>
  <cols>
    <col min="1" max="1" width="5.375" style="9" customWidth="1"/>
    <col min="2" max="2" width="65.875" style="9" customWidth="1"/>
    <col min="3" max="3" width="18.125" style="8" customWidth="1"/>
    <col min="4" max="16384" width="8.875" style="9" customWidth="1"/>
  </cols>
  <sheetData>
    <row r="1" spans="1:3" ht="18.75">
      <c r="A1" s="219" t="s">
        <v>155</v>
      </c>
      <c r="B1" s="219"/>
      <c r="C1" s="219"/>
    </row>
    <row r="2" spans="1:3" s="2" customFormat="1" ht="23.25" customHeight="1">
      <c r="A2" s="215" t="s">
        <v>156</v>
      </c>
      <c r="B2" s="215"/>
      <c r="C2" s="215"/>
    </row>
    <row r="3" s="11" customFormat="1" ht="14.25" customHeight="1">
      <c r="B3" s="11" t="s">
        <v>239</v>
      </c>
    </row>
    <row r="4" spans="1:3" s="11" customFormat="1" ht="22.5" customHeight="1">
      <c r="A4" s="222" t="s">
        <v>59</v>
      </c>
      <c r="B4" s="222"/>
      <c r="C4" s="33" t="s">
        <v>63</v>
      </c>
    </row>
    <row r="5" spans="1:3" s="11" customFormat="1" ht="35.25" customHeight="1">
      <c r="A5" s="111">
        <v>1</v>
      </c>
      <c r="B5" s="144" t="s">
        <v>161</v>
      </c>
      <c r="C5" s="34"/>
    </row>
    <row r="6" spans="1:3" s="11" customFormat="1" ht="31.5" customHeight="1">
      <c r="A6" s="10">
        <v>2</v>
      </c>
      <c r="B6" s="145" t="s">
        <v>160</v>
      </c>
      <c r="C6" s="34">
        <f>'212 сут.'!F18</f>
        <v>8000</v>
      </c>
    </row>
    <row r="7" spans="1:3" s="11" customFormat="1" ht="31.5" customHeight="1">
      <c r="A7" s="162"/>
      <c r="B7" s="110"/>
      <c r="C7" s="163"/>
    </row>
    <row r="8" spans="1:3" s="2" customFormat="1" ht="21" customHeight="1">
      <c r="A8" s="226" t="s">
        <v>157</v>
      </c>
      <c r="B8" s="227"/>
      <c r="C8" s="117">
        <f>SUM(C5:C7)</f>
        <v>8000</v>
      </c>
    </row>
    <row r="9" s="2" customFormat="1" ht="15.75">
      <c r="C9" s="18"/>
    </row>
    <row r="10" spans="2:3" s="2" customFormat="1" ht="15.75">
      <c r="B10" s="35"/>
      <c r="C10" s="18"/>
    </row>
    <row r="11" spans="1:3" s="2" customFormat="1" ht="21" customHeight="1">
      <c r="A11" s="220" t="s">
        <v>84</v>
      </c>
      <c r="B11" s="220"/>
      <c r="C11" s="1"/>
    </row>
    <row r="12" spans="2:3" s="2" customFormat="1" ht="15.75">
      <c r="B12" s="35"/>
      <c r="C12" s="18"/>
    </row>
    <row r="13" spans="2:3" s="2" customFormat="1" ht="15.75">
      <c r="B13" s="35"/>
      <c r="C13" s="18"/>
    </row>
    <row r="14" spans="1:3" s="2" customFormat="1" ht="27" customHeight="1">
      <c r="A14" s="220" t="s">
        <v>145</v>
      </c>
      <c r="B14" s="220"/>
      <c r="C14" s="1"/>
    </row>
    <row r="15" s="2" customFormat="1" ht="15.75">
      <c r="C15" s="18"/>
    </row>
    <row r="16" s="2" customFormat="1" ht="15.75">
      <c r="C16" s="18"/>
    </row>
    <row r="17" ht="15.75">
      <c r="C17" s="16"/>
    </row>
    <row r="18" ht="15.75">
      <c r="C18" s="16"/>
    </row>
    <row r="19" ht="15.75">
      <c r="C19" s="16"/>
    </row>
    <row r="20" ht="15.75">
      <c r="C20" s="16"/>
    </row>
    <row r="21" ht="15.75">
      <c r="C21" s="16"/>
    </row>
    <row r="22" ht="15.75">
      <c r="C22" s="16"/>
    </row>
    <row r="23" ht="15.75">
      <c r="C23" s="16"/>
    </row>
    <row r="24" ht="15.75">
      <c r="C24" s="16"/>
    </row>
  </sheetData>
  <sheetProtection/>
  <mergeCells count="6">
    <mergeCell ref="A11:B11"/>
    <mergeCell ref="A14:B14"/>
    <mergeCell ref="A1:C1"/>
    <mergeCell ref="A2:C2"/>
    <mergeCell ref="A4:B4"/>
    <mergeCell ref="A8:B8"/>
  </mergeCells>
  <printOptions/>
  <pageMargins left="0.984251968503937" right="0" top="0.7874015748031497" bottom="0.1968503937007874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G7" sqref="G7"/>
    </sheetView>
  </sheetViews>
  <sheetFormatPr defaultColWidth="8.875" defaultRowHeight="12.75"/>
  <cols>
    <col min="1" max="1" width="5.375" style="9" customWidth="1"/>
    <col min="2" max="2" width="56.375" style="9" customWidth="1"/>
    <col min="3" max="3" width="18.125" style="8" customWidth="1"/>
    <col min="4" max="16384" width="8.875" style="9" customWidth="1"/>
  </cols>
  <sheetData>
    <row r="1" spans="1:3" ht="18.75">
      <c r="A1" s="219" t="s">
        <v>205</v>
      </c>
      <c r="B1" s="219"/>
      <c r="C1" s="219"/>
    </row>
    <row r="2" spans="1:3" s="2" customFormat="1" ht="23.25" customHeight="1">
      <c r="A2" s="215" t="s">
        <v>224</v>
      </c>
      <c r="B2" s="215"/>
      <c r="C2" s="215"/>
    </row>
    <row r="3" s="11" customFormat="1" ht="14.25" customHeight="1">
      <c r="B3" s="11" t="s">
        <v>244</v>
      </c>
    </row>
    <row r="4" spans="1:3" s="11" customFormat="1" ht="22.5" customHeight="1">
      <c r="A4" s="222" t="s">
        <v>59</v>
      </c>
      <c r="B4" s="222"/>
      <c r="C4" s="33" t="s">
        <v>63</v>
      </c>
    </row>
    <row r="5" spans="1:3" s="11" customFormat="1" ht="35.25" customHeight="1">
      <c r="A5" s="111">
        <v>1</v>
      </c>
      <c r="B5" s="144" t="s">
        <v>207</v>
      </c>
      <c r="C5" s="34">
        <v>8735600</v>
      </c>
    </row>
    <row r="6" spans="1:3" s="11" customFormat="1" ht="31.5" customHeight="1">
      <c r="A6" s="10">
        <v>2</v>
      </c>
      <c r="B6" s="145" t="s">
        <v>206</v>
      </c>
      <c r="C6" s="34">
        <v>472300</v>
      </c>
    </row>
    <row r="7" spans="1:3" s="11" customFormat="1" ht="31.5" customHeight="1">
      <c r="A7" s="162"/>
      <c r="B7" s="110"/>
      <c r="C7" s="163"/>
    </row>
    <row r="8" spans="1:3" s="2" customFormat="1" ht="21" customHeight="1">
      <c r="A8" s="226" t="s">
        <v>157</v>
      </c>
      <c r="B8" s="227"/>
      <c r="C8" s="117">
        <f>SUM(C5:C7)</f>
        <v>9207900</v>
      </c>
    </row>
    <row r="9" s="2" customFormat="1" ht="15.75">
      <c r="C9" s="18"/>
    </row>
    <row r="10" spans="2:3" s="2" customFormat="1" ht="15.75">
      <c r="B10" s="35"/>
      <c r="C10" s="18"/>
    </row>
    <row r="11" spans="1:3" s="2" customFormat="1" ht="21" customHeight="1">
      <c r="A11" s="220" t="s">
        <v>84</v>
      </c>
      <c r="B11" s="220"/>
      <c r="C11" s="1"/>
    </row>
    <row r="12" spans="2:3" s="2" customFormat="1" ht="15.75">
      <c r="B12" s="35"/>
      <c r="C12" s="18"/>
    </row>
    <row r="13" spans="2:3" s="2" customFormat="1" ht="15.75">
      <c r="B13" s="35"/>
      <c r="C13" s="18"/>
    </row>
    <row r="14" spans="1:3" s="2" customFormat="1" ht="27" customHeight="1">
      <c r="A14" s="220" t="s">
        <v>145</v>
      </c>
      <c r="B14" s="220"/>
      <c r="C14" s="1"/>
    </row>
    <row r="15" s="2" customFormat="1" ht="15.75">
      <c r="C15" s="18"/>
    </row>
    <row r="16" s="2" customFormat="1" ht="15.75">
      <c r="C16" s="18"/>
    </row>
    <row r="17" ht="15.75">
      <c r="C17" s="16"/>
    </row>
    <row r="18" ht="15.75">
      <c r="C18" s="16"/>
    </row>
    <row r="19" ht="15.75">
      <c r="C19" s="16"/>
    </row>
    <row r="20" ht="15.75">
      <c r="C20" s="16"/>
    </row>
    <row r="21" ht="15.75">
      <c r="C21" s="16"/>
    </row>
    <row r="22" ht="15.75">
      <c r="C22" s="16"/>
    </row>
    <row r="23" ht="15.75">
      <c r="C23" s="16"/>
    </row>
    <row r="24" ht="15.75">
      <c r="C24" s="16"/>
    </row>
  </sheetData>
  <sheetProtection/>
  <mergeCells count="6">
    <mergeCell ref="A11:B11"/>
    <mergeCell ref="A14:B14"/>
    <mergeCell ref="A1:C1"/>
    <mergeCell ref="A2:C2"/>
    <mergeCell ref="A4:B4"/>
    <mergeCell ref="A8:B8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G12" sqref="G12"/>
    </sheetView>
  </sheetViews>
  <sheetFormatPr defaultColWidth="8.875" defaultRowHeight="12.75"/>
  <cols>
    <col min="1" max="1" width="15.25390625" style="9" customWidth="1"/>
    <col min="2" max="2" width="51.125" style="9" customWidth="1"/>
    <col min="3" max="3" width="18.125" style="8" customWidth="1"/>
    <col min="4" max="16384" width="8.875" style="9" customWidth="1"/>
  </cols>
  <sheetData>
    <row r="1" spans="1:3" ht="18.75">
      <c r="A1" s="219" t="s">
        <v>146</v>
      </c>
      <c r="B1" s="219"/>
      <c r="C1" s="219"/>
    </row>
    <row r="2" spans="1:3" s="2" customFormat="1" ht="23.25" customHeight="1">
      <c r="A2" s="215" t="s">
        <v>147</v>
      </c>
      <c r="B2" s="215"/>
      <c r="C2" s="215"/>
    </row>
    <row r="3" s="11" customFormat="1" ht="14.25" customHeight="1">
      <c r="B3" s="11" t="s">
        <v>262</v>
      </c>
    </row>
    <row r="4" spans="1:3" s="11" customFormat="1" ht="22.5" customHeight="1">
      <c r="A4" s="221" t="s">
        <v>59</v>
      </c>
      <c r="B4" s="221"/>
      <c r="C4" s="36" t="s">
        <v>198</v>
      </c>
    </row>
    <row r="5" spans="1:3" s="11" customFormat="1" ht="22.5" customHeight="1">
      <c r="A5" s="143" t="s">
        <v>148</v>
      </c>
      <c r="B5" s="142" t="s">
        <v>152</v>
      </c>
      <c r="C5" s="157">
        <f>'211'!C8</f>
        <v>9207900</v>
      </c>
    </row>
    <row r="6" spans="1:3" s="11" customFormat="1" ht="22.5" customHeight="1">
      <c r="A6" s="118" t="s">
        <v>149</v>
      </c>
      <c r="B6" s="119" t="s">
        <v>153</v>
      </c>
      <c r="C6" s="158">
        <f>'212 свод'!C8</f>
        <v>8000</v>
      </c>
    </row>
    <row r="7" spans="1:3" s="11" customFormat="1" ht="22.5" customHeight="1">
      <c r="A7" s="121" t="s">
        <v>150</v>
      </c>
      <c r="B7" s="122" t="s">
        <v>154</v>
      </c>
      <c r="C7" s="140">
        <f>'213'!C7</f>
        <v>2780785.8</v>
      </c>
    </row>
    <row r="8" spans="1:3" s="2" customFormat="1" ht="21" customHeight="1">
      <c r="A8" s="226" t="s">
        <v>151</v>
      </c>
      <c r="B8" s="227"/>
      <c r="C8" s="117">
        <f>SUM(C5:C7)</f>
        <v>11996685.8</v>
      </c>
    </row>
    <row r="9" s="2" customFormat="1" ht="15.75">
      <c r="C9" s="18"/>
    </row>
    <row r="10" s="2" customFormat="1" ht="15.75">
      <c r="C10" s="18"/>
    </row>
    <row r="11" spans="1:3" s="2" customFormat="1" ht="24" customHeight="1">
      <c r="A11" s="220" t="s">
        <v>66</v>
      </c>
      <c r="B11" s="220"/>
      <c r="C11" s="220"/>
    </row>
    <row r="12" s="2" customFormat="1" ht="15.75">
      <c r="C12" s="18"/>
    </row>
    <row r="13" s="2" customFormat="1" ht="15.75">
      <c r="C13" s="18"/>
    </row>
    <row r="14" spans="1:3" ht="15.75">
      <c r="A14" s="9" t="s">
        <v>145</v>
      </c>
      <c r="C14" s="16"/>
    </row>
    <row r="15" ht="15.75">
      <c r="C15" s="16"/>
    </row>
    <row r="16" ht="15.75">
      <c r="C16" s="16"/>
    </row>
    <row r="17" ht="15.75">
      <c r="C17" s="16"/>
    </row>
    <row r="18" ht="15.75">
      <c r="C18" s="16"/>
    </row>
    <row r="19" ht="15.75">
      <c r="C19" s="16"/>
    </row>
    <row r="20" ht="15.75">
      <c r="C20" s="16"/>
    </row>
    <row r="21" ht="15.75">
      <c r="C21" s="16"/>
    </row>
  </sheetData>
  <sheetProtection/>
  <mergeCells count="5">
    <mergeCell ref="A8:B8"/>
    <mergeCell ref="A11:C11"/>
    <mergeCell ref="A1:C1"/>
    <mergeCell ref="A2:C2"/>
    <mergeCell ref="A4:B4"/>
  </mergeCells>
  <printOptions/>
  <pageMargins left="1.1811023622047245" right="0.1968503937007874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4.375" style="9" bestFit="1" customWidth="1"/>
    <col min="2" max="2" width="43.125" style="9" customWidth="1"/>
    <col min="3" max="3" width="8.25390625" style="8" customWidth="1"/>
    <col min="4" max="4" width="9.125" style="8" customWidth="1"/>
    <col min="5" max="5" width="9.75390625" style="8" customWidth="1"/>
    <col min="6" max="6" width="13.00390625" style="8" customWidth="1"/>
    <col min="7" max="16384" width="9.125" style="9" customWidth="1"/>
  </cols>
  <sheetData>
    <row r="1" spans="1:6" ht="18.75">
      <c r="A1" s="219" t="s">
        <v>53</v>
      </c>
      <c r="B1" s="219"/>
      <c r="C1" s="219"/>
      <c r="D1" s="219"/>
      <c r="E1" s="219"/>
      <c r="F1" s="219"/>
    </row>
    <row r="2" spans="1:6" ht="15.75">
      <c r="A2" s="219" t="s">
        <v>54</v>
      </c>
      <c r="B2" s="219"/>
      <c r="C2" s="219"/>
      <c r="D2" s="219"/>
      <c r="E2" s="219"/>
      <c r="F2" s="219"/>
    </row>
    <row r="3" spans="1:6" ht="23.25" customHeight="1">
      <c r="A3" s="219" t="s">
        <v>56</v>
      </c>
      <c r="B3" s="219"/>
      <c r="C3" s="219"/>
      <c r="D3" s="219"/>
      <c r="E3" s="219"/>
      <c r="F3" s="219"/>
    </row>
    <row r="4" spans="1:6" ht="15.75">
      <c r="A4" s="219" t="s">
        <v>57</v>
      </c>
      <c r="B4" s="219"/>
      <c r="C4" s="219"/>
      <c r="D4" s="219"/>
      <c r="E4" s="219"/>
      <c r="F4" s="219"/>
    </row>
    <row r="5" spans="1:6" ht="31.5">
      <c r="A5" s="13"/>
      <c r="B5" s="22" t="s">
        <v>242</v>
      </c>
      <c r="C5" s="13"/>
      <c r="D5" s="13"/>
      <c r="E5" s="14"/>
      <c r="F5" s="14"/>
    </row>
    <row r="6" spans="1:6" s="41" customFormat="1" ht="31.5">
      <c r="A6" s="10" t="s">
        <v>58</v>
      </c>
      <c r="B6" s="10" t="s">
        <v>59</v>
      </c>
      <c r="C6" s="10" t="s">
        <v>60</v>
      </c>
      <c r="D6" s="10" t="s">
        <v>61</v>
      </c>
      <c r="E6" s="33" t="s">
        <v>62</v>
      </c>
      <c r="F6" s="33" t="s">
        <v>63</v>
      </c>
    </row>
    <row r="7" spans="1:6" ht="15.75">
      <c r="A7" s="13">
        <v>1</v>
      </c>
      <c r="B7" s="39"/>
      <c r="C7" s="5"/>
      <c r="D7" s="5"/>
      <c r="E7" s="26"/>
      <c r="F7" s="14"/>
    </row>
    <row r="8" spans="1:6" ht="15.75">
      <c r="A8" s="13">
        <f>A7+1</f>
        <v>2</v>
      </c>
      <c r="B8" s="39"/>
      <c r="C8" s="5"/>
      <c r="D8" s="5"/>
      <c r="E8" s="26"/>
      <c r="F8" s="14"/>
    </row>
    <row r="9" spans="1:6" ht="15.75">
      <c r="A9" s="13">
        <f>A8+1</f>
        <v>3</v>
      </c>
      <c r="B9" s="39"/>
      <c r="C9" s="5"/>
      <c r="D9" s="5"/>
      <c r="E9" s="6"/>
      <c r="F9" s="14"/>
    </row>
    <row r="10" spans="1:6" ht="15.75">
      <c r="A10" s="13">
        <f>A9+1</f>
        <v>4</v>
      </c>
      <c r="B10" s="39"/>
      <c r="C10" s="5"/>
      <c r="D10" s="5"/>
      <c r="E10" s="6"/>
      <c r="F10" s="14"/>
    </row>
    <row r="11" spans="1:6" ht="15.75">
      <c r="A11" s="13">
        <f>A10+1</f>
        <v>5</v>
      </c>
      <c r="B11" s="39"/>
      <c r="C11" s="5"/>
      <c r="D11" s="5"/>
      <c r="E11" s="6"/>
      <c r="F11" s="14"/>
    </row>
    <row r="12" spans="1:6" ht="15.75">
      <c r="A12" s="13">
        <f>A11+1</f>
        <v>6</v>
      </c>
      <c r="B12" s="39"/>
      <c r="C12" s="5"/>
      <c r="D12" s="5"/>
      <c r="E12" s="6"/>
      <c r="F12" s="14"/>
    </row>
    <row r="13" spans="1:6" ht="15.75">
      <c r="A13" s="13"/>
      <c r="B13" s="39" t="s">
        <v>197</v>
      </c>
      <c r="C13" s="5"/>
      <c r="D13" s="5"/>
      <c r="E13" s="6"/>
      <c r="F13" s="20">
        <f>SUM(F7:F12)</f>
        <v>0</v>
      </c>
    </row>
    <row r="15" ht="18" customHeight="1"/>
    <row r="16" ht="15.75">
      <c r="B16" s="9" t="s">
        <v>66</v>
      </c>
    </row>
    <row r="17" ht="15.75">
      <c r="B17" s="9" t="s">
        <v>145</v>
      </c>
    </row>
  </sheetData>
  <sheetProtection/>
  <mergeCells count="4">
    <mergeCell ref="A1:F1"/>
    <mergeCell ref="A3:F3"/>
    <mergeCell ref="A4:F4"/>
    <mergeCell ref="A2:F2"/>
  </mergeCells>
  <printOptions/>
  <pageMargins left="0.984251968503937" right="0.1968503937007874" top="0.7874015748031497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14" sqref="A14:B14"/>
    </sheetView>
  </sheetViews>
  <sheetFormatPr defaultColWidth="8.875" defaultRowHeight="12.75"/>
  <cols>
    <col min="1" max="1" width="5.375" style="9" customWidth="1"/>
    <col min="2" max="2" width="65.875" style="9" customWidth="1"/>
    <col min="3" max="3" width="18.125" style="8" customWidth="1"/>
    <col min="4" max="16384" width="8.875" style="9" customWidth="1"/>
  </cols>
  <sheetData>
    <row r="1" spans="1:3" ht="18.75">
      <c r="A1" s="219" t="s">
        <v>53</v>
      </c>
      <c r="B1" s="219"/>
      <c r="C1" s="219"/>
    </row>
    <row r="2" spans="1:3" s="2" customFormat="1" ht="23.25" customHeight="1">
      <c r="A2" s="215" t="s">
        <v>54</v>
      </c>
      <c r="B2" s="215"/>
      <c r="C2" s="215"/>
    </row>
    <row r="3" spans="1:3" s="11" customFormat="1" ht="14.25" customHeight="1">
      <c r="A3" s="10"/>
      <c r="B3" s="10" t="s">
        <v>243</v>
      </c>
      <c r="C3" s="10"/>
    </row>
    <row r="4" spans="1:3" s="11" customFormat="1" ht="22.5" customHeight="1">
      <c r="A4" s="221" t="s">
        <v>59</v>
      </c>
      <c r="B4" s="221"/>
      <c r="C4" s="33" t="s">
        <v>63</v>
      </c>
    </row>
    <row r="5" spans="1:3" s="11" customFormat="1" ht="35.25" customHeight="1">
      <c r="A5" s="10">
        <v>1</v>
      </c>
      <c r="B5" s="190" t="s">
        <v>55</v>
      </c>
      <c r="C5" s="33">
        <f>'340 медик.'!F13</f>
        <v>0</v>
      </c>
    </row>
    <row r="6" spans="1:3" s="11" customFormat="1" ht="35.25" customHeight="1">
      <c r="A6" s="10">
        <v>2</v>
      </c>
      <c r="B6" s="190" t="s">
        <v>204</v>
      </c>
      <c r="C6" s="33">
        <f>'340 канц., хоз.'!E19</f>
        <v>9300</v>
      </c>
    </row>
    <row r="7" spans="1:3" s="11" customFormat="1" ht="31.5" customHeight="1">
      <c r="A7" s="10">
        <v>3</v>
      </c>
      <c r="B7" s="190" t="s">
        <v>215</v>
      </c>
      <c r="C7" s="33">
        <v>0</v>
      </c>
    </row>
    <row r="8" spans="1:3" s="2" customFormat="1" ht="21" customHeight="1">
      <c r="A8" s="217" t="s">
        <v>65</v>
      </c>
      <c r="B8" s="217"/>
      <c r="C8" s="83">
        <f>SUM(C5:C7)</f>
        <v>9300</v>
      </c>
    </row>
    <row r="9" s="2" customFormat="1" ht="15.75">
      <c r="C9" s="18"/>
    </row>
    <row r="10" spans="2:3" s="2" customFormat="1" ht="15.75">
      <c r="B10" s="35"/>
      <c r="C10" s="18"/>
    </row>
    <row r="11" spans="1:3" s="2" customFormat="1" ht="21" customHeight="1">
      <c r="A11" s="220" t="s">
        <v>84</v>
      </c>
      <c r="B11" s="220"/>
      <c r="C11" s="1"/>
    </row>
    <row r="12" spans="2:3" s="2" customFormat="1" ht="15.75">
      <c r="B12" s="35"/>
      <c r="C12" s="18"/>
    </row>
    <row r="13" spans="2:3" s="2" customFormat="1" ht="15.75">
      <c r="B13" s="35"/>
      <c r="C13" s="18"/>
    </row>
    <row r="14" spans="1:3" s="2" customFormat="1" ht="27" customHeight="1">
      <c r="A14" s="220" t="s">
        <v>145</v>
      </c>
      <c r="B14" s="220"/>
      <c r="C14" s="1"/>
    </row>
    <row r="15" s="2" customFormat="1" ht="15.75">
      <c r="C15" s="18"/>
    </row>
    <row r="16" s="2" customFormat="1" ht="15.75">
      <c r="C16" s="18"/>
    </row>
    <row r="17" ht="15.75">
      <c r="C17" s="16"/>
    </row>
    <row r="18" ht="15.75">
      <c r="C18" s="16"/>
    </row>
    <row r="19" ht="15.75">
      <c r="C19" s="16"/>
    </row>
    <row r="20" ht="15.75">
      <c r="C20" s="16"/>
    </row>
    <row r="21" ht="15.75">
      <c r="C21" s="16"/>
    </row>
    <row r="22" ht="15.75">
      <c r="C22" s="16"/>
    </row>
    <row r="23" ht="15.75">
      <c r="C23" s="16"/>
    </row>
    <row r="24" ht="15.75">
      <c r="C24" s="16"/>
    </row>
  </sheetData>
  <sheetProtection/>
  <mergeCells count="6">
    <mergeCell ref="A11:B11"/>
    <mergeCell ref="A14:B14"/>
    <mergeCell ref="A1:C1"/>
    <mergeCell ref="A2:C2"/>
    <mergeCell ref="A4:B4"/>
    <mergeCell ref="A8:B8"/>
  </mergeCells>
  <printOptions/>
  <pageMargins left="0.984251968503937" right="0" top="0.7874015748031497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O16" sqref="O16"/>
    </sheetView>
  </sheetViews>
  <sheetFormatPr defaultColWidth="8.875" defaultRowHeight="12.75"/>
  <cols>
    <col min="1" max="1" width="4.125" style="1" bestFit="1" customWidth="1"/>
    <col min="2" max="2" width="23.875" style="2" customWidth="1"/>
    <col min="3" max="6" width="3.25390625" style="1" bestFit="1" customWidth="1"/>
    <col min="7" max="7" width="4.25390625" style="2" bestFit="1" customWidth="1"/>
    <col min="8" max="9" width="3.25390625" style="2" bestFit="1" customWidth="1"/>
    <col min="10" max="10" width="4.375" style="2" bestFit="1" customWidth="1"/>
    <col min="11" max="12" width="3.25390625" style="2" bestFit="1" customWidth="1"/>
    <col min="13" max="13" width="6.375" style="2" customWidth="1"/>
    <col min="14" max="14" width="8.125" style="2" hidden="1" customWidth="1"/>
    <col min="15" max="15" width="11.75390625" style="2" customWidth="1"/>
    <col min="16" max="16384" width="8.875" style="2" customWidth="1"/>
  </cols>
  <sheetData>
    <row r="1" spans="1:15" ht="16.5">
      <c r="A1" s="215" t="s">
        <v>50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15" ht="15.75">
      <c r="A2" s="215" t="s">
        <v>51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</row>
    <row r="3" spans="1:15" ht="15.75">
      <c r="A3" s="216" t="s">
        <v>81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</row>
    <row r="4" spans="1:6" ht="15.75">
      <c r="A4" s="23"/>
      <c r="B4" s="23"/>
      <c r="C4" s="23"/>
      <c r="D4" s="23"/>
      <c r="E4" s="23"/>
      <c r="F4" s="23"/>
    </row>
    <row r="5" spans="1:15" ht="15.75">
      <c r="A5" s="222" t="s">
        <v>67</v>
      </c>
      <c r="B5" s="222" t="s">
        <v>59</v>
      </c>
      <c r="C5" s="224" t="s">
        <v>82</v>
      </c>
      <c r="D5" s="224"/>
      <c r="E5" s="224"/>
      <c r="F5" s="224"/>
      <c r="G5" s="224"/>
      <c r="H5" s="224"/>
      <c r="I5" s="224"/>
      <c r="J5" s="224"/>
      <c r="K5" s="224"/>
      <c r="L5" s="224"/>
      <c r="M5" s="222" t="s">
        <v>83</v>
      </c>
      <c r="N5" s="222" t="s">
        <v>62</v>
      </c>
      <c r="O5" s="222" t="s">
        <v>63</v>
      </c>
    </row>
    <row r="6" spans="1:15" s="11" customFormat="1" ht="15.75">
      <c r="A6" s="223"/>
      <c r="B6" s="223"/>
      <c r="C6" s="10">
        <v>0</v>
      </c>
      <c r="D6" s="10">
        <v>1</v>
      </c>
      <c r="E6" s="10">
        <v>2</v>
      </c>
      <c r="F6" s="10">
        <v>3</v>
      </c>
      <c r="G6" s="10">
        <v>4</v>
      </c>
      <c r="H6" s="10">
        <v>5</v>
      </c>
      <c r="I6" s="10">
        <v>6</v>
      </c>
      <c r="J6" s="10">
        <v>7</v>
      </c>
      <c r="K6" s="10">
        <v>8</v>
      </c>
      <c r="L6" s="10">
        <v>9</v>
      </c>
      <c r="M6" s="223"/>
      <c r="N6" s="223"/>
      <c r="O6" s="223"/>
    </row>
    <row r="7" spans="1:15" ht="15.75">
      <c r="A7" s="13">
        <v>1</v>
      </c>
      <c r="B7" s="39" t="s">
        <v>263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6">
        <v>1800</v>
      </c>
      <c r="O7" s="6">
        <v>12384.66</v>
      </c>
    </row>
    <row r="8" spans="1:15" ht="15.75">
      <c r="A8" s="3">
        <f>1+A7</f>
        <v>2</v>
      </c>
      <c r="B8" s="25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"/>
      <c r="O8" s="6"/>
    </row>
    <row r="9" spans="1:15" ht="47.25" customHeight="1">
      <c r="A9" s="3">
        <f>1+A8</f>
        <v>3</v>
      </c>
      <c r="B9" s="25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6"/>
      <c r="O9" s="6"/>
    </row>
    <row r="10" spans="1:15" ht="15.75">
      <c r="A10" s="3"/>
      <c r="B10" s="217" t="s">
        <v>65</v>
      </c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7">
        <f>O7</f>
        <v>12384.66</v>
      </c>
    </row>
    <row r="14" spans="2:14" ht="15.75">
      <c r="B14" s="2" t="s">
        <v>66</v>
      </c>
      <c r="D14" s="2"/>
      <c r="E14" s="2"/>
      <c r="F14" s="2"/>
      <c r="L14" s="220"/>
      <c r="M14" s="220"/>
      <c r="N14" s="220"/>
    </row>
  </sheetData>
  <sheetProtection/>
  <mergeCells count="11">
    <mergeCell ref="O5:O6"/>
    <mergeCell ref="B10:N10"/>
    <mergeCell ref="L14:N14"/>
    <mergeCell ref="A1:O1"/>
    <mergeCell ref="A2:O2"/>
    <mergeCell ref="A3:O3"/>
    <mergeCell ref="A5:A6"/>
    <mergeCell ref="B5:B6"/>
    <mergeCell ref="C5:L5"/>
    <mergeCell ref="M5:M6"/>
    <mergeCell ref="N5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4.625" style="43" customWidth="1"/>
    <col min="2" max="2" width="41.00390625" style="44" bestFit="1" customWidth="1"/>
    <col min="3" max="3" width="8.125" style="43" bestFit="1" customWidth="1"/>
    <col min="4" max="4" width="8.25390625" style="43" customWidth="1"/>
    <col min="5" max="5" width="10.75390625" style="45" customWidth="1"/>
    <col min="6" max="6" width="15.00390625" style="45" customWidth="1"/>
    <col min="7" max="16384" width="9.125" style="43" customWidth="1"/>
  </cols>
  <sheetData>
    <row r="1" spans="1:6" s="8" customFormat="1" ht="18.75">
      <c r="A1" s="219" t="s">
        <v>52</v>
      </c>
      <c r="B1" s="219"/>
      <c r="C1" s="219"/>
      <c r="D1" s="219"/>
      <c r="E1" s="219"/>
      <c r="F1" s="219"/>
    </row>
    <row r="2" spans="1:6" s="8" customFormat="1" ht="15.75">
      <c r="A2" s="219" t="s">
        <v>51</v>
      </c>
      <c r="B2" s="219"/>
      <c r="C2" s="219"/>
      <c r="D2" s="219"/>
      <c r="E2" s="219"/>
      <c r="F2" s="219"/>
    </row>
    <row r="3" spans="2:6" s="8" customFormat="1" ht="15.75">
      <c r="B3" s="218" t="s">
        <v>244</v>
      </c>
      <c r="C3" s="218"/>
      <c r="D3" s="218"/>
      <c r="E3" s="218"/>
      <c r="F3" s="16"/>
    </row>
    <row r="4" spans="1:9" s="1" customFormat="1" ht="31.5">
      <c r="A4" s="3" t="s">
        <v>58</v>
      </c>
      <c r="B4" s="3" t="s">
        <v>59</v>
      </c>
      <c r="C4" s="3" t="s">
        <v>60</v>
      </c>
      <c r="D4" s="3" t="s">
        <v>61</v>
      </c>
      <c r="E4" s="6" t="s">
        <v>62</v>
      </c>
      <c r="F4" s="6" t="s">
        <v>63</v>
      </c>
      <c r="I4" s="21"/>
    </row>
    <row r="5" spans="1:6" s="8" customFormat="1" ht="15.75">
      <c r="A5" s="13"/>
      <c r="B5" s="166" t="s">
        <v>246</v>
      </c>
      <c r="C5" s="5"/>
      <c r="D5" s="5"/>
      <c r="E5" s="26"/>
      <c r="F5" s="14"/>
    </row>
    <row r="6" spans="1:6" s="8" customFormat="1" ht="15.75">
      <c r="A6" s="13">
        <v>1</v>
      </c>
      <c r="B6" s="39" t="s">
        <v>245</v>
      </c>
      <c r="C6" s="5" t="s">
        <v>64</v>
      </c>
      <c r="D6" s="5">
        <v>2</v>
      </c>
      <c r="E6" s="26">
        <v>6380</v>
      </c>
      <c r="F6" s="176">
        <f>D6*E6</f>
        <v>12760</v>
      </c>
    </row>
    <row r="7" spans="1:6" s="8" customFormat="1" ht="15.75">
      <c r="A7" s="13">
        <v>2</v>
      </c>
      <c r="B7" s="39" t="s">
        <v>247</v>
      </c>
      <c r="C7" s="5" t="s">
        <v>64</v>
      </c>
      <c r="D7" s="5">
        <v>1</v>
      </c>
      <c r="E7" s="175">
        <v>8120</v>
      </c>
      <c r="F7" s="176">
        <f>D7*E7</f>
        <v>8120</v>
      </c>
    </row>
    <row r="8" spans="1:6" s="8" customFormat="1" ht="15.75">
      <c r="A8" s="13">
        <v>3</v>
      </c>
      <c r="B8" s="39" t="s">
        <v>248</v>
      </c>
      <c r="C8" s="5" t="s">
        <v>64</v>
      </c>
      <c r="D8" s="5">
        <v>1</v>
      </c>
      <c r="E8" s="26">
        <v>2100</v>
      </c>
      <c r="F8" s="176">
        <f>D8*E8</f>
        <v>2100</v>
      </c>
    </row>
    <row r="9" spans="1:6" s="8" customFormat="1" ht="15.75">
      <c r="A9" s="13">
        <v>4</v>
      </c>
      <c r="B9" s="39" t="s">
        <v>249</v>
      </c>
      <c r="C9" s="5" t="s">
        <v>64</v>
      </c>
      <c r="D9" s="5">
        <v>2</v>
      </c>
      <c r="E9" s="26">
        <v>2800</v>
      </c>
      <c r="F9" s="14">
        <v>5600</v>
      </c>
    </row>
    <row r="10" spans="1:6" s="8" customFormat="1" ht="15.75">
      <c r="A10" s="13">
        <v>5</v>
      </c>
      <c r="B10" s="39" t="s">
        <v>250</v>
      </c>
      <c r="C10" s="5" t="s">
        <v>64</v>
      </c>
      <c r="D10" s="5">
        <v>6</v>
      </c>
      <c r="E10" s="26">
        <v>1596</v>
      </c>
      <c r="F10" s="176">
        <f>D10*E10</f>
        <v>9576</v>
      </c>
    </row>
    <row r="11" spans="1:6" s="8" customFormat="1" ht="15.75">
      <c r="A11" s="13">
        <v>6</v>
      </c>
      <c r="B11" s="188" t="s">
        <v>251</v>
      </c>
      <c r="C11" s="5" t="s">
        <v>64</v>
      </c>
      <c r="D11" s="5">
        <v>2</v>
      </c>
      <c r="E11" s="26">
        <v>4600</v>
      </c>
      <c r="F11" s="14">
        <f>D11*E11</f>
        <v>9200</v>
      </c>
    </row>
    <row r="12" spans="1:6" s="8" customFormat="1" ht="15.75">
      <c r="A12" s="13">
        <v>7</v>
      </c>
      <c r="B12" s="39" t="s">
        <v>252</v>
      </c>
      <c r="C12" s="5" t="s">
        <v>64</v>
      </c>
      <c r="D12" s="5">
        <v>1</v>
      </c>
      <c r="E12" s="26">
        <v>7000</v>
      </c>
      <c r="F12" s="14">
        <f>D12*E12</f>
        <v>7000</v>
      </c>
    </row>
    <row r="13" spans="1:6" s="8" customFormat="1" ht="15.75">
      <c r="A13" s="13"/>
      <c r="B13" s="39"/>
      <c r="C13" s="5"/>
      <c r="D13" s="5"/>
      <c r="E13" s="26"/>
      <c r="F13" s="14"/>
    </row>
    <row r="14" spans="1:6" s="8" customFormat="1" ht="15.75">
      <c r="A14" s="13"/>
      <c r="B14" s="13"/>
      <c r="C14" s="13"/>
      <c r="D14" s="13"/>
      <c r="E14" s="13"/>
      <c r="F14" s="13"/>
    </row>
    <row r="15" spans="1:6" s="8" customFormat="1" ht="15.75">
      <c r="A15" s="13"/>
      <c r="B15" s="39"/>
      <c r="C15" s="5"/>
      <c r="D15" s="5"/>
      <c r="E15" s="26"/>
      <c r="F15" s="20"/>
    </row>
    <row r="16" spans="1:6" s="8" customFormat="1" ht="15.75">
      <c r="A16" s="13"/>
      <c r="B16" s="184" t="s">
        <v>197</v>
      </c>
      <c r="C16" s="171"/>
      <c r="D16" s="171"/>
      <c r="E16" s="171"/>
      <c r="F16" s="177">
        <f>SUM(F6:F15)</f>
        <v>54356</v>
      </c>
    </row>
    <row r="17" spans="1:6" s="8" customFormat="1" ht="15.75">
      <c r="A17" s="32"/>
      <c r="B17" s="174"/>
      <c r="C17" s="167"/>
      <c r="D17" s="225"/>
      <c r="E17" s="225"/>
      <c r="F17" s="168"/>
    </row>
    <row r="18" spans="1:6" s="8" customFormat="1" ht="15.75">
      <c r="A18" s="32"/>
      <c r="B18" s="174"/>
      <c r="C18" s="167"/>
      <c r="D18" s="167"/>
      <c r="E18" s="167"/>
      <c r="F18" s="168"/>
    </row>
    <row r="19" spans="1:6" s="8" customFormat="1" ht="15.75">
      <c r="A19" s="32"/>
      <c r="B19" s="21" t="s">
        <v>66</v>
      </c>
      <c r="E19" s="16"/>
      <c r="F19" s="16"/>
    </row>
    <row r="20" spans="1:6" s="8" customFormat="1" ht="15.75">
      <c r="A20" s="167"/>
      <c r="B20" s="86"/>
      <c r="C20" s="43"/>
      <c r="D20" s="43"/>
      <c r="E20" s="45"/>
      <c r="F20" s="45"/>
    </row>
    <row r="21" spans="2:6" s="8" customFormat="1" ht="15.75">
      <c r="B21" s="21"/>
      <c r="E21" s="16"/>
      <c r="F21" s="16"/>
    </row>
    <row r="22" spans="1:6" s="8" customFormat="1" ht="15.75">
      <c r="A22" s="43"/>
      <c r="B22" s="21" t="s">
        <v>145</v>
      </c>
      <c r="E22" s="16"/>
      <c r="F22" s="16"/>
    </row>
    <row r="23" spans="2:6" s="8" customFormat="1" ht="15.75">
      <c r="B23" s="21"/>
      <c r="E23" s="16"/>
      <c r="F23" s="16"/>
    </row>
    <row r="24" spans="2:6" s="8" customFormat="1" ht="15.75">
      <c r="B24" s="21"/>
      <c r="E24" s="16"/>
      <c r="F24" s="16"/>
    </row>
    <row r="25" spans="2:6" s="8" customFormat="1" ht="15.75">
      <c r="B25" s="21"/>
      <c r="E25" s="16"/>
      <c r="F25" s="16"/>
    </row>
    <row r="26" spans="2:6" s="8" customFormat="1" ht="15.75">
      <c r="B26" s="44"/>
      <c r="C26" s="43"/>
      <c r="D26" s="43"/>
      <c r="E26" s="45"/>
      <c r="F26" s="45"/>
    </row>
    <row r="27" spans="2:6" s="8" customFormat="1" ht="15.75">
      <c r="B27" s="44"/>
      <c r="C27" s="43"/>
      <c r="D27" s="43"/>
      <c r="E27" s="45"/>
      <c r="F27" s="45"/>
    </row>
    <row r="28" spans="1:6" s="8" customFormat="1" ht="15.75">
      <c r="A28" s="43"/>
      <c r="B28" s="44"/>
      <c r="C28" s="43"/>
      <c r="D28" s="43"/>
      <c r="E28" s="45"/>
      <c r="F28" s="45"/>
    </row>
    <row r="29" spans="1:6" s="8" customFormat="1" ht="15.75">
      <c r="A29" s="43"/>
      <c r="B29" s="44"/>
      <c r="C29" s="43"/>
      <c r="D29" s="43"/>
      <c r="E29" s="45"/>
      <c r="F29" s="45"/>
    </row>
    <row r="30" spans="1:6" s="8" customFormat="1" ht="15.75">
      <c r="A30" s="43"/>
      <c r="B30" s="44"/>
      <c r="C30" s="43"/>
      <c r="D30" s="43"/>
      <c r="E30" s="45"/>
      <c r="F30" s="45"/>
    </row>
    <row r="31" spans="1:6" s="8" customFormat="1" ht="68.25" customHeight="1">
      <c r="A31" s="43"/>
      <c r="B31" s="44"/>
      <c r="C31" s="43"/>
      <c r="D31" s="43"/>
      <c r="E31" s="45"/>
      <c r="F31" s="45"/>
    </row>
    <row r="33" spans="1:6" s="8" customFormat="1" ht="15.75">
      <c r="A33" s="43"/>
      <c r="B33" s="44"/>
      <c r="C33" s="43"/>
      <c r="D33" s="43"/>
      <c r="E33" s="45"/>
      <c r="F33" s="45"/>
    </row>
    <row r="34" spans="1:6" s="8" customFormat="1" ht="15.75">
      <c r="A34" s="43"/>
      <c r="B34" s="44"/>
      <c r="C34" s="43"/>
      <c r="D34" s="43"/>
      <c r="E34" s="45"/>
      <c r="F34" s="45"/>
    </row>
    <row r="35" spans="1:6" s="8" customFormat="1" ht="15.75">
      <c r="A35" s="43"/>
      <c r="B35" s="44"/>
      <c r="C35" s="43"/>
      <c r="D35" s="43"/>
      <c r="E35" s="45"/>
      <c r="F35" s="45"/>
    </row>
    <row r="36" spans="1:6" s="8" customFormat="1" ht="15.75">
      <c r="A36" s="43"/>
      <c r="B36" s="44"/>
      <c r="C36" s="43"/>
      <c r="D36" s="43"/>
      <c r="E36" s="45"/>
      <c r="F36" s="45"/>
    </row>
    <row r="37" spans="1:6" s="8" customFormat="1" ht="15.75">
      <c r="A37" s="43"/>
      <c r="B37" s="44"/>
      <c r="C37" s="43"/>
      <c r="D37" s="43"/>
      <c r="E37" s="45"/>
      <c r="F37" s="45"/>
    </row>
  </sheetData>
  <sheetProtection/>
  <mergeCells count="4">
    <mergeCell ref="A2:F2"/>
    <mergeCell ref="A1:F1"/>
    <mergeCell ref="D17:E17"/>
    <mergeCell ref="B3:E3"/>
  </mergeCells>
  <printOptions/>
  <pageMargins left="0.984251968503937" right="0" top="0.7874015748031497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18" sqref="C18"/>
    </sheetView>
  </sheetViews>
  <sheetFormatPr defaultColWidth="8.875" defaultRowHeight="12.75"/>
  <cols>
    <col min="1" max="1" width="5.375" style="9" customWidth="1"/>
    <col min="2" max="2" width="65.875" style="9" customWidth="1"/>
    <col min="3" max="3" width="18.125" style="8" customWidth="1"/>
    <col min="4" max="16384" width="8.875" style="9" customWidth="1"/>
  </cols>
  <sheetData>
    <row r="1" spans="1:3" ht="18.75">
      <c r="A1" s="219" t="s">
        <v>50</v>
      </c>
      <c r="B1" s="219"/>
      <c r="C1" s="219"/>
    </row>
    <row r="2" spans="1:3" s="2" customFormat="1" ht="23.25" customHeight="1">
      <c r="A2" s="215" t="s">
        <v>51</v>
      </c>
      <c r="B2" s="215"/>
      <c r="C2" s="215"/>
    </row>
    <row r="3" s="11" customFormat="1" ht="14.25" customHeight="1">
      <c r="B3" s="11" t="s">
        <v>253</v>
      </c>
    </row>
    <row r="4" spans="1:3" s="11" customFormat="1" ht="22.5" customHeight="1">
      <c r="A4" s="222" t="s">
        <v>59</v>
      </c>
      <c r="B4" s="222"/>
      <c r="C4" s="33" t="s">
        <v>63</v>
      </c>
    </row>
    <row r="5" spans="1:3" s="11" customFormat="1" ht="35.25" customHeight="1">
      <c r="A5" s="111">
        <v>1</v>
      </c>
      <c r="B5" s="144" t="s">
        <v>202</v>
      </c>
      <c r="C5" s="34"/>
    </row>
    <row r="6" spans="1:3" s="11" customFormat="1" ht="31.5" customHeight="1">
      <c r="A6" s="10">
        <v>2</v>
      </c>
      <c r="B6" s="145" t="s">
        <v>204</v>
      </c>
      <c r="C6" s="178">
        <f>'310 проч.'!F16</f>
        <v>54356</v>
      </c>
    </row>
    <row r="7" spans="1:3" s="2" customFormat="1" ht="21" customHeight="1">
      <c r="A7" s="226" t="s">
        <v>65</v>
      </c>
      <c r="B7" s="227"/>
      <c r="C7" s="179">
        <f>SUM(C5:C6)</f>
        <v>54356</v>
      </c>
    </row>
    <row r="8" s="2" customFormat="1" ht="15.75">
      <c r="C8" s="18"/>
    </row>
    <row r="9" spans="2:3" s="2" customFormat="1" ht="15.75">
      <c r="B9" s="35"/>
      <c r="C9" s="18"/>
    </row>
    <row r="10" spans="1:3" s="2" customFormat="1" ht="21" customHeight="1">
      <c r="A10" s="220" t="s">
        <v>84</v>
      </c>
      <c r="B10" s="220"/>
      <c r="C10" s="1"/>
    </row>
    <row r="11" spans="2:3" s="2" customFormat="1" ht="15.75">
      <c r="B11" s="35"/>
      <c r="C11" s="18"/>
    </row>
    <row r="12" spans="2:3" s="2" customFormat="1" ht="15.75">
      <c r="B12" s="35"/>
      <c r="C12" s="18"/>
    </row>
    <row r="13" spans="1:3" s="2" customFormat="1" ht="27" customHeight="1">
      <c r="A13" s="220" t="s">
        <v>145</v>
      </c>
      <c r="B13" s="220"/>
      <c r="C13" s="1"/>
    </row>
    <row r="14" s="2" customFormat="1" ht="15.75">
      <c r="C14" s="18"/>
    </row>
    <row r="15" s="2" customFormat="1" ht="15.75">
      <c r="C15" s="18"/>
    </row>
    <row r="16" ht="15.75">
      <c r="C16" s="16"/>
    </row>
    <row r="17" ht="15.75">
      <c r="C17" s="16"/>
    </row>
    <row r="18" ht="15.75">
      <c r="C18" s="16"/>
    </row>
    <row r="19" ht="15.75">
      <c r="C19" s="16"/>
    </row>
    <row r="20" ht="15.75">
      <c r="C20" s="16"/>
    </row>
    <row r="21" ht="15.75">
      <c r="C21" s="16"/>
    </row>
    <row r="22" ht="15.75">
      <c r="C22" s="16"/>
    </row>
    <row r="23" ht="15.75">
      <c r="C23" s="16"/>
    </row>
  </sheetData>
  <sheetProtection/>
  <mergeCells count="6">
    <mergeCell ref="A10:B10"/>
    <mergeCell ref="A13:B13"/>
    <mergeCell ref="A1:C1"/>
    <mergeCell ref="A2:C2"/>
    <mergeCell ref="A4:B4"/>
    <mergeCell ref="A7:B7"/>
  </mergeCells>
  <printOptions/>
  <pageMargins left="0.984251968503937" right="0.1968503937007874" top="0.7874015748031497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0" sqref="A10:C10"/>
    </sheetView>
  </sheetViews>
  <sheetFormatPr defaultColWidth="8.875" defaultRowHeight="12.75"/>
  <cols>
    <col min="1" max="1" width="15.25390625" style="9" customWidth="1"/>
    <col min="2" max="2" width="51.125" style="9" customWidth="1"/>
    <col min="3" max="3" width="18.125" style="8" customWidth="1"/>
    <col min="4" max="16384" width="8.875" style="9" customWidth="1"/>
  </cols>
  <sheetData>
    <row r="1" spans="1:3" ht="18.75">
      <c r="A1" s="219" t="s">
        <v>41</v>
      </c>
      <c r="B1" s="219"/>
      <c r="C1" s="219"/>
    </row>
    <row r="2" spans="1:3" s="2" customFormat="1" ht="23.25" customHeight="1">
      <c r="A2" s="215" t="s">
        <v>43</v>
      </c>
      <c r="B2" s="215"/>
      <c r="C2" s="215"/>
    </row>
    <row r="3" s="11" customFormat="1" ht="14.25" customHeight="1">
      <c r="B3" s="11" t="s">
        <v>254</v>
      </c>
    </row>
    <row r="4" spans="1:3" s="11" customFormat="1" ht="22.5" customHeight="1">
      <c r="A4" s="222" t="s">
        <v>59</v>
      </c>
      <c r="B4" s="222"/>
      <c r="C4" s="36" t="s">
        <v>63</v>
      </c>
    </row>
    <row r="5" spans="1:3" s="11" customFormat="1" ht="22.5" customHeight="1">
      <c r="A5" s="143" t="s">
        <v>44</v>
      </c>
      <c r="B5" s="144" t="s">
        <v>46</v>
      </c>
      <c r="C5" s="183">
        <v>80000</v>
      </c>
    </row>
    <row r="6" spans="1:3" s="11" customFormat="1" ht="22.5" customHeight="1">
      <c r="A6" s="152" t="s">
        <v>45</v>
      </c>
      <c r="B6" s="110" t="s">
        <v>47</v>
      </c>
      <c r="C6" s="73">
        <f>'340 свод'!C8</f>
        <v>9300</v>
      </c>
    </row>
    <row r="7" spans="1:3" s="2" customFormat="1" ht="21" customHeight="1">
      <c r="A7" s="226" t="s">
        <v>65</v>
      </c>
      <c r="B7" s="227"/>
      <c r="C7" s="38">
        <f>SUM(C5:C6)</f>
        <v>89300</v>
      </c>
    </row>
    <row r="8" s="2" customFormat="1" ht="15.75">
      <c r="C8" s="18"/>
    </row>
    <row r="9" s="2" customFormat="1" ht="15.75">
      <c r="C9" s="18"/>
    </row>
    <row r="10" spans="1:3" s="2" customFormat="1" ht="24" customHeight="1">
      <c r="A10" s="220" t="s">
        <v>66</v>
      </c>
      <c r="B10" s="220"/>
      <c r="C10" s="220"/>
    </row>
    <row r="11" s="2" customFormat="1" ht="15.75">
      <c r="C11" s="18"/>
    </row>
    <row r="12" s="2" customFormat="1" ht="15.75">
      <c r="C12" s="18"/>
    </row>
    <row r="13" spans="1:3" ht="15.75">
      <c r="A13" s="9" t="s">
        <v>145</v>
      </c>
      <c r="C13" s="16"/>
    </row>
    <row r="14" ht="15.75">
      <c r="C14" s="16"/>
    </row>
    <row r="15" ht="15.75">
      <c r="C15" s="16"/>
    </row>
    <row r="16" ht="15.75">
      <c r="C16" s="16"/>
    </row>
    <row r="17" ht="15.75">
      <c r="C17" s="16"/>
    </row>
    <row r="18" ht="15.75">
      <c r="C18" s="16"/>
    </row>
    <row r="19" ht="15.75">
      <c r="C19" s="16"/>
    </row>
    <row r="20" ht="15.75">
      <c r="C20" s="16"/>
    </row>
  </sheetData>
  <sheetProtection/>
  <mergeCells count="5">
    <mergeCell ref="A10:C10"/>
    <mergeCell ref="A1:C1"/>
    <mergeCell ref="A2:C2"/>
    <mergeCell ref="A4:B4"/>
    <mergeCell ref="A7:B7"/>
  </mergeCells>
  <printOptions/>
  <pageMargins left="0.984251968503937" right="0.1968503937007874" top="0.7874015748031497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J15" sqref="J15"/>
    </sheetView>
  </sheetViews>
  <sheetFormatPr defaultColWidth="9.00390625" defaultRowHeight="12.75"/>
  <cols>
    <col min="1" max="1" width="4.125" style="1" customWidth="1"/>
    <col min="2" max="2" width="11.625" style="1" customWidth="1"/>
    <col min="3" max="3" width="4.875" style="1" customWidth="1"/>
    <col min="4" max="4" width="2.125" style="1" bestFit="1" customWidth="1"/>
    <col min="5" max="5" width="5.25390625" style="1" customWidth="1"/>
    <col min="6" max="6" width="6.125" style="1" customWidth="1"/>
    <col min="7" max="7" width="2.125" style="1" customWidth="1"/>
    <col min="8" max="8" width="7.875" style="1" customWidth="1"/>
    <col min="9" max="9" width="5.00390625" style="1" customWidth="1"/>
    <col min="10" max="10" width="25.625" style="1" customWidth="1"/>
    <col min="11" max="11" width="15.625" style="1" customWidth="1"/>
    <col min="12" max="16384" width="9.125" style="1" customWidth="1"/>
  </cols>
  <sheetData>
    <row r="1" spans="1:11" ht="16.5">
      <c r="A1" s="215" t="s">
        <v>40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5.75">
      <c r="A2" s="215" t="s">
        <v>38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ht="15.75">
      <c r="A3" s="216" t="s">
        <v>255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5" spans="1:11" ht="31.5">
      <c r="A5" s="3" t="s">
        <v>67</v>
      </c>
      <c r="B5" s="209" t="s">
        <v>59</v>
      </c>
      <c r="C5" s="210"/>
      <c r="D5" s="210"/>
      <c r="E5" s="210"/>
      <c r="F5" s="210"/>
      <c r="G5" s="210"/>
      <c r="H5" s="210"/>
      <c r="I5" s="210"/>
      <c r="J5" s="211"/>
      <c r="K5" s="10" t="s">
        <v>63</v>
      </c>
    </row>
    <row r="6" spans="1:11" ht="15.75">
      <c r="A6" s="136">
        <v>1</v>
      </c>
      <c r="B6" s="231" t="s">
        <v>175</v>
      </c>
      <c r="C6" s="232"/>
      <c r="D6" s="232"/>
      <c r="E6" s="232"/>
      <c r="F6" s="232"/>
      <c r="G6" s="232"/>
      <c r="H6" s="232"/>
      <c r="I6" s="232"/>
      <c r="J6" s="233"/>
      <c r="K6" s="37"/>
    </row>
    <row r="7" spans="1:11" ht="15.75">
      <c r="A7" s="138"/>
      <c r="B7" s="96"/>
      <c r="C7" s="114" t="s">
        <v>86</v>
      </c>
      <c r="D7" s="114" t="s">
        <v>108</v>
      </c>
      <c r="E7" s="125"/>
      <c r="F7" s="234" t="s">
        <v>163</v>
      </c>
      <c r="G7" s="234"/>
      <c r="H7" s="234"/>
      <c r="I7" s="114"/>
      <c r="J7" s="126"/>
      <c r="K7" s="139"/>
    </row>
    <row r="8" spans="1:11" ht="15.75">
      <c r="A8" s="79"/>
      <c r="K8" s="79"/>
    </row>
    <row r="9" spans="1:11" ht="15.75">
      <c r="A9" s="79">
        <v>2</v>
      </c>
      <c r="B9" s="203" t="s">
        <v>193</v>
      </c>
      <c r="C9" s="220"/>
      <c r="D9" s="220"/>
      <c r="E9" s="220"/>
      <c r="F9" s="220"/>
      <c r="G9" s="220"/>
      <c r="H9" s="220"/>
      <c r="I9" s="220"/>
      <c r="J9" s="204"/>
      <c r="K9" s="79">
        <v>0</v>
      </c>
    </row>
    <row r="10" spans="1:11" ht="15.75">
      <c r="A10" s="79"/>
      <c r="B10" s="203" t="s">
        <v>214</v>
      </c>
      <c r="C10" s="208"/>
      <c r="D10" s="208"/>
      <c r="E10" s="208"/>
      <c r="F10" s="208"/>
      <c r="G10" s="208"/>
      <c r="H10" s="208"/>
      <c r="I10" s="208"/>
      <c r="J10" s="204"/>
      <c r="K10" s="79">
        <v>0</v>
      </c>
    </row>
    <row r="11" spans="1:11" ht="15.75">
      <c r="A11" s="79">
        <v>3</v>
      </c>
      <c r="B11" s="205" t="s">
        <v>228</v>
      </c>
      <c r="C11" s="206"/>
      <c r="D11" s="206"/>
      <c r="E11" s="206"/>
      <c r="F11" s="206"/>
      <c r="G11" s="206"/>
      <c r="H11" s="206"/>
      <c r="I11" s="206"/>
      <c r="J11" s="207"/>
      <c r="K11" s="79"/>
    </row>
    <row r="12" spans="1:11" ht="15.75">
      <c r="A12" s="79">
        <v>4</v>
      </c>
      <c r="B12" s="205" t="s">
        <v>201</v>
      </c>
      <c r="C12" s="206"/>
      <c r="D12" s="206"/>
      <c r="E12" s="206"/>
      <c r="F12" s="206"/>
      <c r="G12" s="206"/>
      <c r="H12" s="206"/>
      <c r="I12" s="206"/>
      <c r="J12" s="207"/>
      <c r="K12" s="79"/>
    </row>
    <row r="13" spans="1:11" ht="28.5" customHeight="1">
      <c r="A13" s="3"/>
      <c r="B13" s="228" t="s">
        <v>65</v>
      </c>
      <c r="C13" s="229"/>
      <c r="D13" s="229"/>
      <c r="E13" s="229"/>
      <c r="F13" s="229"/>
      <c r="G13" s="229"/>
      <c r="H13" s="229"/>
      <c r="I13" s="229"/>
      <c r="J13" s="230"/>
      <c r="K13" s="83">
        <f>SUM(K6:K12)</f>
        <v>0</v>
      </c>
    </row>
    <row r="14" ht="15.75">
      <c r="C14" s="18"/>
    </row>
    <row r="15" ht="15.75">
      <c r="C15" s="18"/>
    </row>
    <row r="16" ht="15.75">
      <c r="C16" s="18"/>
    </row>
    <row r="17" spans="2:10" ht="15.75">
      <c r="B17" s="21" t="s">
        <v>66</v>
      </c>
      <c r="J17" s="31"/>
    </row>
    <row r="18" ht="15.75">
      <c r="J18" s="31"/>
    </row>
    <row r="19" spans="2:10" ht="42.75" customHeight="1">
      <c r="B19" s="220" t="s">
        <v>145</v>
      </c>
      <c r="C19" s="220"/>
      <c r="J19" s="31"/>
    </row>
  </sheetData>
  <sheetProtection/>
  <mergeCells count="12">
    <mergeCell ref="A1:K1"/>
    <mergeCell ref="A2:K2"/>
    <mergeCell ref="A3:K3"/>
    <mergeCell ref="B5:J5"/>
    <mergeCell ref="B13:J13"/>
    <mergeCell ref="B19:C19"/>
    <mergeCell ref="B6:J6"/>
    <mergeCell ref="F7:H7"/>
    <mergeCell ref="B9:J9"/>
    <mergeCell ref="B11:J11"/>
    <mergeCell ref="B10:J10"/>
    <mergeCell ref="B12:J12"/>
  </mergeCells>
  <printOptions/>
  <pageMargins left="0.984251968503937" right="0" top="0.7874015748031497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МОУ</cp:lastModifiedBy>
  <cp:lastPrinted>2013-02-04T03:32:40Z</cp:lastPrinted>
  <dcterms:created xsi:type="dcterms:W3CDTF">2003-02-02T10:13:02Z</dcterms:created>
  <dcterms:modified xsi:type="dcterms:W3CDTF">2016-01-02T11:10:18Z</dcterms:modified>
  <cp:category/>
  <cp:version/>
  <cp:contentType/>
  <cp:contentStatus/>
</cp:coreProperties>
</file>